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D160DC45-0CBA-4B19-B2F2-1156FEC8E611}" xr6:coauthVersionLast="45" xr6:coauthVersionMax="45" xr10:uidLastSave="{00000000-0000-0000-0000-000000000000}"/>
  <bookViews>
    <workbookView xWindow="4206" yWindow="2952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5療養介護(基本)" sheetId="291" r:id="rId3"/>
    <sheet name="5療養介護(定超)" sheetId="292" r:id="rId4"/>
    <sheet name="5療養介護(生活支援員他欠員)" sheetId="293" r:id="rId5"/>
    <sheet name="5療養介護(サービス管理責任者欠員)" sheetId="294" r:id="rId6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_FilterDatabase" localSheetId="4" hidden="1">'5療養介護(生活支援員他欠員)'!$AX$6:$AX$534</definedName>
    <definedName name="_xlnm._FilterDatabase" localSheetId="3" hidden="1">'5療養介護(定超)'!$AX$6:$AX$270</definedName>
    <definedName name="_xlnm.Print_Area" localSheetId="5">'5療養介護(サービス管理責任者欠員)'!$A$1:$AT$535</definedName>
    <definedName name="_xlnm.Print_Area" localSheetId="2">'5療養介護(基本)'!$A$1:$AT$296</definedName>
    <definedName name="_xlnm.Print_Area" localSheetId="4">'5療養介護(生活支援員他欠員)'!$A$1:$AT$535</definedName>
    <definedName name="_xlnm.Print_Area" localSheetId="3">'5療養介護(定超)'!$A$1:$AT$271</definedName>
    <definedName name="_xlnm.Print_Titles" localSheetId="5">'5療養介護(サービス管理責任者欠員)'!$4:$6</definedName>
    <definedName name="_xlnm.Print_Titles" localSheetId="2">'5療養介護(基本)'!$4:$6</definedName>
    <definedName name="_xlnm.Print_Titles" localSheetId="4">'5療養介護(生活支援員他欠員)'!$4:$6</definedName>
    <definedName name="_xlnm.Print_Titles" localSheetId="3">'5療養介護(定超)'!$4:$6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7" i="294" l="1"/>
  <c r="I515" i="294"/>
  <c r="I503" i="294"/>
  <c r="I491" i="294"/>
  <c r="I479" i="294"/>
  <c r="I467" i="294"/>
  <c r="I455" i="294"/>
  <c r="I443" i="294"/>
  <c r="J434" i="294"/>
  <c r="J428" i="294"/>
  <c r="J422" i="294"/>
  <c r="J416" i="294"/>
  <c r="I407" i="294"/>
  <c r="I395" i="294"/>
  <c r="I383" i="294"/>
  <c r="I371" i="294"/>
  <c r="I359" i="294"/>
  <c r="I347" i="294"/>
  <c r="I335" i="294"/>
  <c r="I323" i="294"/>
  <c r="I311" i="294"/>
  <c r="I299" i="294"/>
  <c r="I287" i="294"/>
  <c r="I275" i="294"/>
  <c r="I527" i="293"/>
  <c r="I515" i="293"/>
  <c r="I503" i="293"/>
  <c r="I491" i="293"/>
  <c r="I479" i="293"/>
  <c r="I467" i="293"/>
  <c r="I455" i="293"/>
  <c r="I443" i="293"/>
  <c r="J434" i="293"/>
  <c r="J428" i="293"/>
  <c r="J422" i="293"/>
  <c r="J416" i="293"/>
  <c r="I407" i="293"/>
  <c r="I395" i="293"/>
  <c r="I383" i="293"/>
  <c r="I371" i="293"/>
  <c r="I359" i="293"/>
  <c r="I347" i="293"/>
  <c r="I335" i="293"/>
  <c r="I323" i="293"/>
  <c r="I311" i="293"/>
  <c r="I299" i="293"/>
  <c r="I287" i="293"/>
  <c r="I275" i="293"/>
  <c r="AM8" i="294" l="1"/>
  <c r="AM11" i="294" s="1"/>
  <c r="AM14" i="294" s="1"/>
  <c r="AM17" i="294" s="1"/>
  <c r="AM20" i="294" s="1"/>
  <c r="AM23" i="294" s="1"/>
  <c r="AM26" i="294" s="1"/>
  <c r="AM29" i="294" s="1"/>
  <c r="AM32" i="294" s="1"/>
  <c r="AM35" i="294" s="1"/>
  <c r="AM38" i="294" s="1"/>
  <c r="AM41" i="294" s="1"/>
  <c r="AM44" i="294" s="1"/>
  <c r="AM47" i="294" s="1"/>
  <c r="AM50" i="294" s="1"/>
  <c r="AM53" i="294" s="1"/>
  <c r="AM56" i="294" s="1"/>
  <c r="AM59" i="294" s="1"/>
  <c r="AM62" i="294" s="1"/>
  <c r="AM65" i="294" s="1"/>
  <c r="AM68" i="294" s="1"/>
  <c r="AM71" i="294" s="1"/>
  <c r="AM74" i="294" s="1"/>
  <c r="AM77" i="294" s="1"/>
  <c r="AM80" i="294" s="1"/>
  <c r="AM9" i="294"/>
  <c r="AM12" i="294" s="1"/>
  <c r="AM15" i="294" s="1"/>
  <c r="AM18" i="294" s="1"/>
  <c r="AM21" i="294" s="1"/>
  <c r="AM24" i="294" s="1"/>
  <c r="I11" i="294"/>
  <c r="AS271" i="294" s="1"/>
  <c r="S12" i="294"/>
  <c r="S18" i="294" s="1"/>
  <c r="AO16" i="294"/>
  <c r="AO28" i="294" s="1"/>
  <c r="AO40" i="294" s="1"/>
  <c r="AO52" i="294" s="1"/>
  <c r="AO64" i="294" s="1"/>
  <c r="AO76" i="294" s="1"/>
  <c r="AO88" i="294" s="1"/>
  <c r="AO100" i="294" s="1"/>
  <c r="AO112" i="294" s="1"/>
  <c r="AO124" i="294" s="1"/>
  <c r="AO136" i="294" s="1"/>
  <c r="AO148" i="294" s="1"/>
  <c r="AO156" i="294" s="1"/>
  <c r="I23" i="294"/>
  <c r="I35" i="294"/>
  <c r="AS295" i="294" s="1"/>
  <c r="I47" i="294"/>
  <c r="AS307" i="294" s="1"/>
  <c r="I59" i="294"/>
  <c r="I71" i="294"/>
  <c r="U80" i="294"/>
  <c r="I83" i="294"/>
  <c r="I95" i="294"/>
  <c r="I107" i="294"/>
  <c r="I119" i="294"/>
  <c r="I131" i="294"/>
  <c r="I143" i="294"/>
  <c r="J152" i="294"/>
  <c r="J158" i="294"/>
  <c r="J164" i="294"/>
  <c r="J170" i="294"/>
  <c r="I179" i="294"/>
  <c r="S180" i="294"/>
  <c r="S186" i="294" s="1"/>
  <c r="I191" i="294"/>
  <c r="I203" i="294"/>
  <c r="I215" i="294"/>
  <c r="I227" i="294"/>
  <c r="I239" i="294"/>
  <c r="I251" i="294"/>
  <c r="I263" i="294"/>
  <c r="AS283" i="294"/>
  <c r="U344" i="294"/>
  <c r="S444" i="294"/>
  <c r="S450" i="294" s="1"/>
  <c r="S456" i="294" s="1"/>
  <c r="S462" i="294" s="1"/>
  <c r="S468" i="294" s="1"/>
  <c r="S474" i="294" s="1"/>
  <c r="S480" i="294" s="1"/>
  <c r="AM8" i="293"/>
  <c r="AM11" i="293" s="1"/>
  <c r="AM14" i="293" s="1"/>
  <c r="AM17" i="293" s="1"/>
  <c r="AM20" i="293" s="1"/>
  <c r="AM23" i="293" s="1"/>
  <c r="AM26" i="293" s="1"/>
  <c r="AM29" i="293" s="1"/>
  <c r="AM32" i="293" s="1"/>
  <c r="AM35" i="293" s="1"/>
  <c r="AM38" i="293" s="1"/>
  <c r="AM41" i="293" s="1"/>
  <c r="AM44" i="293" s="1"/>
  <c r="AM47" i="293" s="1"/>
  <c r="AM50" i="293" s="1"/>
  <c r="AM53" i="293" s="1"/>
  <c r="AM56" i="293" s="1"/>
  <c r="AM59" i="293" s="1"/>
  <c r="AM62" i="293" s="1"/>
  <c r="AM65" i="293" s="1"/>
  <c r="AM68" i="293" s="1"/>
  <c r="AM71" i="293" s="1"/>
  <c r="AM74" i="293" s="1"/>
  <c r="AM77" i="293" s="1"/>
  <c r="AM80" i="293" s="1"/>
  <c r="AM83" i="293" s="1"/>
  <c r="AM86" i="293" s="1"/>
  <c r="AM89" i="293" s="1"/>
  <c r="AM92" i="293" s="1"/>
  <c r="AM95" i="293" s="1"/>
  <c r="AM98" i="293" s="1"/>
  <c r="AM101" i="293" s="1"/>
  <c r="AM104" i="293" s="1"/>
  <c r="AM107" i="293" s="1"/>
  <c r="AM110" i="293" s="1"/>
  <c r="AM113" i="293" s="1"/>
  <c r="AM116" i="293" s="1"/>
  <c r="AM119" i="293" s="1"/>
  <c r="AM122" i="293" s="1"/>
  <c r="AM125" i="293" s="1"/>
  <c r="AM128" i="293" s="1"/>
  <c r="AM131" i="293" s="1"/>
  <c r="AM134" i="293" s="1"/>
  <c r="AM137" i="293" s="1"/>
  <c r="AM140" i="293" s="1"/>
  <c r="AM143" i="293" s="1"/>
  <c r="AM146" i="293" s="1"/>
  <c r="AM149" i="293" s="1"/>
  <c r="AM152" i="293" s="1"/>
  <c r="AM155" i="293" s="1"/>
  <c r="AM9" i="293"/>
  <c r="AM12" i="293" s="1"/>
  <c r="AM15" i="293" s="1"/>
  <c r="AM18" i="293" s="1"/>
  <c r="AM21" i="293" s="1"/>
  <c r="AM24" i="293" s="1"/>
  <c r="AM27" i="293" s="1"/>
  <c r="AM30" i="293" s="1"/>
  <c r="AM33" i="293" s="1"/>
  <c r="AM36" i="293" s="1"/>
  <c r="AM39" i="293" s="1"/>
  <c r="AM42" i="293" s="1"/>
  <c r="AM45" i="293" s="1"/>
  <c r="AM48" i="293" s="1"/>
  <c r="AM51" i="293" s="1"/>
  <c r="AM54" i="293" s="1"/>
  <c r="AM57" i="293" s="1"/>
  <c r="AM60" i="293" s="1"/>
  <c r="AM63" i="293" s="1"/>
  <c r="AM66" i="293" s="1"/>
  <c r="AM69" i="293" s="1"/>
  <c r="AM72" i="293" s="1"/>
  <c r="AM75" i="293" s="1"/>
  <c r="AM78" i="293" s="1"/>
  <c r="AM81" i="293" s="1"/>
  <c r="I11" i="293"/>
  <c r="S12" i="293"/>
  <c r="S18" i="293" s="1"/>
  <c r="S24" i="293" s="1"/>
  <c r="S30" i="293" s="1"/>
  <c r="AO16" i="293"/>
  <c r="AO28" i="293" s="1"/>
  <c r="AO40" i="293" s="1"/>
  <c r="AO52" i="293" s="1"/>
  <c r="AO64" i="293" s="1"/>
  <c r="AO76" i="293" s="1"/>
  <c r="AO88" i="293" s="1"/>
  <c r="I23" i="293"/>
  <c r="I35" i="293"/>
  <c r="I47" i="293"/>
  <c r="I59" i="293"/>
  <c r="I71" i="293"/>
  <c r="U80" i="293"/>
  <c r="U128" i="293" s="1"/>
  <c r="I83" i="293"/>
  <c r="I95" i="293"/>
  <c r="I107" i="293"/>
  <c r="I119" i="293"/>
  <c r="I131" i="293"/>
  <c r="I143" i="293"/>
  <c r="J152" i="293"/>
  <c r="J158" i="293"/>
  <c r="J164" i="293"/>
  <c r="J170" i="293"/>
  <c r="I179" i="293"/>
  <c r="S180" i="293"/>
  <c r="S186" i="293" s="1"/>
  <c r="S192" i="293" s="1"/>
  <c r="S198" i="293" s="1"/>
  <c r="S204" i="293" s="1"/>
  <c r="S210" i="293" s="1"/>
  <c r="S216" i="293" s="1"/>
  <c r="S222" i="293" s="1"/>
  <c r="S228" i="293" s="1"/>
  <c r="S234" i="293" s="1"/>
  <c r="S240" i="293" s="1"/>
  <c r="S246" i="293" s="1"/>
  <c r="S252" i="293" s="1"/>
  <c r="S258" i="293" s="1"/>
  <c r="I191" i="293"/>
  <c r="I203" i="293"/>
  <c r="I215" i="293"/>
  <c r="I227" i="293"/>
  <c r="I239" i="293"/>
  <c r="I251" i="293"/>
  <c r="I263" i="293"/>
  <c r="U344" i="293"/>
  <c r="S444" i="293"/>
  <c r="S450" i="293" s="1"/>
  <c r="S456" i="293" s="1"/>
  <c r="S462" i="293" s="1"/>
  <c r="AM8" i="292"/>
  <c r="AM11" i="292" s="1"/>
  <c r="AM14" i="292" s="1"/>
  <c r="AM9" i="292"/>
  <c r="I11" i="292"/>
  <c r="AS7" i="292" s="1"/>
  <c r="S12" i="292"/>
  <c r="AO16" i="292"/>
  <c r="I23" i="292"/>
  <c r="I35" i="292"/>
  <c r="I47" i="292"/>
  <c r="I59" i="292"/>
  <c r="I71" i="292"/>
  <c r="I83" i="292"/>
  <c r="U92" i="292"/>
  <c r="U140" i="292" s="1"/>
  <c r="I95" i="292"/>
  <c r="I107" i="292"/>
  <c r="I119" i="292"/>
  <c r="I131" i="292"/>
  <c r="I143" i="292"/>
  <c r="J153" i="292"/>
  <c r="J159" i="292"/>
  <c r="J165" i="292"/>
  <c r="J171" i="292"/>
  <c r="I179" i="292"/>
  <c r="S180" i="292"/>
  <c r="S186" i="292" s="1"/>
  <c r="S192" i="292" s="1"/>
  <c r="S198" i="292" s="1"/>
  <c r="S204" i="292" s="1"/>
  <c r="S210" i="292" s="1"/>
  <c r="S216" i="292" s="1"/>
  <c r="S222" i="292" s="1"/>
  <c r="S228" i="292" s="1"/>
  <c r="S234" i="292" s="1"/>
  <c r="S240" i="292" s="1"/>
  <c r="S246" i="292" s="1"/>
  <c r="S252" i="292" s="1"/>
  <c r="S258" i="292" s="1"/>
  <c r="S264" i="292" s="1"/>
  <c r="S270" i="292" s="1"/>
  <c r="I191" i="292"/>
  <c r="I203" i="292"/>
  <c r="I215" i="292"/>
  <c r="I227" i="292"/>
  <c r="I239" i="292"/>
  <c r="I251" i="292"/>
  <c r="I263" i="292"/>
  <c r="AS7" i="291"/>
  <c r="AS8" i="291"/>
  <c r="AS9" i="291"/>
  <c r="AS10" i="291"/>
  <c r="AM11" i="291"/>
  <c r="AS11" i="291" s="1"/>
  <c r="AM12" i="291"/>
  <c r="AS12" i="291" s="1"/>
  <c r="AS13" i="291"/>
  <c r="S18" i="291"/>
  <c r="S24" i="291" s="1"/>
  <c r="AS19" i="291"/>
  <c r="AO28" i="291"/>
  <c r="AO40" i="291" s="1"/>
  <c r="AS31" i="291"/>
  <c r="AS43" i="291"/>
  <c r="AS55" i="291"/>
  <c r="AS67" i="291"/>
  <c r="AS79" i="291"/>
  <c r="AS91" i="291"/>
  <c r="AS103" i="291"/>
  <c r="AS115" i="291"/>
  <c r="AS127" i="291"/>
  <c r="AS139" i="291"/>
  <c r="AS151" i="291"/>
  <c r="AS157" i="291"/>
  <c r="AS163" i="291"/>
  <c r="AS169" i="291"/>
  <c r="AS175" i="291"/>
  <c r="AS178" i="291"/>
  <c r="S186" i="291"/>
  <c r="S192" i="291" s="1"/>
  <c r="S198" i="291" s="1"/>
  <c r="S204" i="291" s="1"/>
  <c r="S210" i="291" s="1"/>
  <c r="AS187" i="291"/>
  <c r="AS199" i="291"/>
  <c r="AS211" i="291"/>
  <c r="AS223" i="291"/>
  <c r="AS235" i="291"/>
  <c r="AS247" i="291"/>
  <c r="AS259" i="291"/>
  <c r="AS271" i="291"/>
  <c r="AS272" i="291"/>
  <c r="AS273" i="291"/>
  <c r="AS274" i="291"/>
  <c r="AS275" i="291"/>
  <c r="AS276" i="291"/>
  <c r="AS277" i="291"/>
  <c r="AS278" i="291"/>
  <c r="AS279" i="291"/>
  <c r="AS280" i="291"/>
  <c r="AS281" i="291"/>
  <c r="AS282" i="291"/>
  <c r="AS283" i="291"/>
  <c r="AS284" i="291"/>
  <c r="AS285" i="291"/>
  <c r="AS286" i="291"/>
  <c r="AS287" i="291"/>
  <c r="AS91" i="293" l="1"/>
  <c r="AM14" i="291"/>
  <c r="AS163" i="292"/>
  <c r="AS151" i="292"/>
  <c r="AS10" i="292"/>
  <c r="AS343" i="294"/>
  <c r="AS151" i="293"/>
  <c r="AS169" i="293"/>
  <c r="AS157" i="293"/>
  <c r="AS139" i="293"/>
  <c r="AS68" i="293"/>
  <c r="AS169" i="292"/>
  <c r="AS157" i="292"/>
  <c r="AS163" i="293"/>
  <c r="AS13" i="292"/>
  <c r="AS18" i="294"/>
  <c r="S24" i="294"/>
  <c r="AS37" i="291"/>
  <c r="AO52" i="291"/>
  <c r="AO64" i="291" s="1"/>
  <c r="AS16" i="291"/>
  <c r="AS25" i="291"/>
  <c r="AS50" i="293"/>
  <c r="AS20" i="293"/>
  <c r="AS7" i="294"/>
  <c r="S18" i="292"/>
  <c r="AS16" i="292" s="1"/>
  <c r="AS8" i="293"/>
  <c r="S36" i="293"/>
  <c r="S42" i="293" s="1"/>
  <c r="S48" i="293" s="1"/>
  <c r="S54" i="293" s="1"/>
  <c r="AS54" i="293" s="1"/>
  <c r="AS28" i="293"/>
  <c r="AS22" i="291"/>
  <c r="S30" i="291"/>
  <c r="AS85" i="293"/>
  <c r="AO100" i="293"/>
  <c r="AS98" i="293" s="1"/>
  <c r="AS355" i="293"/>
  <c r="AS44" i="293"/>
  <c r="AS26" i="293"/>
  <c r="U128" i="294"/>
  <c r="U200" i="294" s="1"/>
  <c r="U248" i="294" s="1"/>
  <c r="AS259" i="294" s="1"/>
  <c r="AS20" i="294"/>
  <c r="AS307" i="293"/>
  <c r="AS8" i="294"/>
  <c r="AS74" i="293"/>
  <c r="AS23" i="294"/>
  <c r="AS17" i="294"/>
  <c r="AS12" i="294"/>
  <c r="AS91" i="292"/>
  <c r="AO28" i="292"/>
  <c r="AO40" i="292" s="1"/>
  <c r="AO52" i="292" s="1"/>
  <c r="AO64" i="292" s="1"/>
  <c r="AO76" i="292" s="1"/>
  <c r="AO88" i="292" s="1"/>
  <c r="AO100" i="292" s="1"/>
  <c r="AS283" i="293"/>
  <c r="S30" i="294"/>
  <c r="S36" i="294" s="1"/>
  <c r="S42" i="294" s="1"/>
  <c r="S48" i="294" s="1"/>
  <c r="S54" i="294" s="1"/>
  <c r="S60" i="294" s="1"/>
  <c r="S66" i="294" s="1"/>
  <c r="S72" i="294" s="1"/>
  <c r="AS70" i="294" s="1"/>
  <c r="AS11" i="294"/>
  <c r="S216" i="291"/>
  <c r="AS202" i="291"/>
  <c r="AS19" i="292"/>
  <c r="AS14" i="291"/>
  <c r="AM17" i="291"/>
  <c r="AS190" i="291"/>
  <c r="AS67" i="292"/>
  <c r="AM15" i="291"/>
  <c r="AS103" i="292"/>
  <c r="AS115" i="292"/>
  <c r="AS127" i="292"/>
  <c r="AS139" i="292"/>
  <c r="U212" i="292"/>
  <c r="AS211" i="292" s="1"/>
  <c r="AS43" i="292"/>
  <c r="AS14" i="292"/>
  <c r="AM17" i="292"/>
  <c r="AM20" i="292" s="1"/>
  <c r="AM23" i="292" s="1"/>
  <c r="AM26" i="292" s="1"/>
  <c r="AM29" i="292" s="1"/>
  <c r="AM32" i="292" s="1"/>
  <c r="AM158" i="293"/>
  <c r="AM161" i="293" s="1"/>
  <c r="AS79" i="292"/>
  <c r="AS31" i="292"/>
  <c r="AS319" i="293"/>
  <c r="AS331" i="293"/>
  <c r="U392" i="293"/>
  <c r="AS421" i="293" s="1"/>
  <c r="AM84" i="293"/>
  <c r="AM87" i="293" s="1"/>
  <c r="AS81" i="293"/>
  <c r="AS55" i="292"/>
  <c r="S264" i="293"/>
  <c r="AS36" i="293"/>
  <c r="AS31" i="293"/>
  <c r="AS33" i="293"/>
  <c r="AS35" i="293"/>
  <c r="AS37" i="293"/>
  <c r="AS39" i="293"/>
  <c r="AS34" i="293"/>
  <c r="AS32" i="293"/>
  <c r="AS38" i="293"/>
  <c r="AS11" i="292"/>
  <c r="AS9" i="292"/>
  <c r="AM12" i="292"/>
  <c r="AS343" i="293"/>
  <c r="AS116" i="293"/>
  <c r="AS92" i="293"/>
  <c r="AS80" i="293"/>
  <c r="AS55" i="293"/>
  <c r="AS57" i="293"/>
  <c r="AS61" i="293"/>
  <c r="AS63" i="293"/>
  <c r="AS12" i="293"/>
  <c r="AS18" i="293"/>
  <c r="AS7" i="293"/>
  <c r="AS9" i="293"/>
  <c r="AS11" i="293"/>
  <c r="AS13" i="293"/>
  <c r="AS15" i="293"/>
  <c r="AS17" i="293"/>
  <c r="AS10" i="293"/>
  <c r="AM83" i="294"/>
  <c r="AM86" i="294" s="1"/>
  <c r="AS80" i="294"/>
  <c r="AS8" i="292"/>
  <c r="AS271" i="293"/>
  <c r="U200" i="293"/>
  <c r="U248" i="293" s="1"/>
  <c r="AS211" i="293" s="1"/>
  <c r="AS103" i="293"/>
  <c r="AS115" i="293"/>
  <c r="AS127" i="293"/>
  <c r="AS152" i="293"/>
  <c r="AS104" i="293"/>
  <c r="AS62" i="293"/>
  <c r="AS56" i="293"/>
  <c r="AS48" i="293"/>
  <c r="AS43" i="293"/>
  <c r="AS45" i="293"/>
  <c r="AS47" i="293"/>
  <c r="AS49" i="293"/>
  <c r="AS51" i="293"/>
  <c r="AS46" i="293"/>
  <c r="AS14" i="293"/>
  <c r="S486" i="294"/>
  <c r="S468" i="293"/>
  <c r="S474" i="293" s="1"/>
  <c r="AS86" i="293"/>
  <c r="AS67" i="293"/>
  <c r="AS69" i="293"/>
  <c r="AS73" i="293"/>
  <c r="AS75" i="293"/>
  <c r="AS24" i="293"/>
  <c r="AS30" i="293"/>
  <c r="AS19" i="293"/>
  <c r="AS21" i="293"/>
  <c r="AS23" i="293"/>
  <c r="AS25" i="293"/>
  <c r="AS27" i="293"/>
  <c r="AS29" i="293"/>
  <c r="AS22" i="293"/>
  <c r="AS16" i="293"/>
  <c r="AS140" i="293"/>
  <c r="AS128" i="293"/>
  <c r="AS79" i="293"/>
  <c r="AS355" i="294"/>
  <c r="U392" i="294"/>
  <c r="AS433" i="294" s="1"/>
  <c r="AS319" i="294"/>
  <c r="AS331" i="294"/>
  <c r="AO162" i="294"/>
  <c r="AM27" i="294"/>
  <c r="AM30" i="294" s="1"/>
  <c r="AS24" i="294"/>
  <c r="S192" i="294"/>
  <c r="AS32" i="294"/>
  <c r="AS56" i="294"/>
  <c r="AS175" i="294"/>
  <c r="AS79" i="294"/>
  <c r="AS85" i="294"/>
  <c r="AS91" i="294"/>
  <c r="AS97" i="294"/>
  <c r="AS65" i="294"/>
  <c r="AS68" i="294"/>
  <c r="AS59" i="294"/>
  <c r="AS44" i="294"/>
  <c r="AS74" i="294"/>
  <c r="AS62" i="294"/>
  <c r="AS50" i="294"/>
  <c r="AS38" i="294"/>
  <c r="AS26" i="294"/>
  <c r="AS16" i="294"/>
  <c r="AS14" i="294"/>
  <c r="AS58" i="294"/>
  <c r="AS22" i="294"/>
  <c r="AS10" i="294"/>
  <c r="AS73" i="294"/>
  <c r="AS67" i="294"/>
  <c r="AS61" i="294"/>
  <c r="AS55" i="294"/>
  <c r="AS49" i="294"/>
  <c r="AS43" i="294"/>
  <c r="AS37" i="294"/>
  <c r="AS31" i="294"/>
  <c r="AS25" i="294"/>
  <c r="AS21" i="294"/>
  <c r="AS19" i="294"/>
  <c r="AS15" i="294"/>
  <c r="AS13" i="294"/>
  <c r="AS9" i="294"/>
  <c r="AS139" i="294" l="1"/>
  <c r="AS133" i="294"/>
  <c r="AS157" i="294"/>
  <c r="AS121" i="294"/>
  <c r="AS163" i="294"/>
  <c r="AS109" i="294"/>
  <c r="AS211" i="294"/>
  <c r="AS187" i="294"/>
  <c r="AS103" i="294"/>
  <c r="AS235" i="294"/>
  <c r="AS154" i="294"/>
  <c r="AS115" i="294"/>
  <c r="AS199" i="294"/>
  <c r="AS145" i="294"/>
  <c r="AS151" i="294"/>
  <c r="AS169" i="294"/>
  <c r="AS223" i="294"/>
  <c r="AS49" i="292"/>
  <c r="AS73" i="292"/>
  <c r="AS37" i="292"/>
  <c r="AS61" i="292"/>
  <c r="AS49" i="291"/>
  <c r="AS85" i="292"/>
  <c r="AS25" i="292"/>
  <c r="AS427" i="293"/>
  <c r="AS178" i="292"/>
  <c r="AS202" i="292"/>
  <c r="AS178" i="294"/>
  <c r="AS433" i="293"/>
  <c r="AS178" i="293"/>
  <c r="AS190" i="292"/>
  <c r="AS214" i="292"/>
  <c r="S24" i="292"/>
  <c r="AS52" i="294"/>
  <c r="AS34" i="294"/>
  <c r="AS35" i="294"/>
  <c r="AS53" i="294"/>
  <c r="AS28" i="294"/>
  <c r="AS29" i="294"/>
  <c r="AS47" i="294"/>
  <c r="AS53" i="293"/>
  <c r="AS40" i="293"/>
  <c r="AS41" i="293"/>
  <c r="AS27" i="294"/>
  <c r="AS46" i="294"/>
  <c r="AS40" i="294"/>
  <c r="AS64" i="294"/>
  <c r="AS41" i="294"/>
  <c r="AS42" i="293"/>
  <c r="AS421" i="294"/>
  <c r="AS391" i="294"/>
  <c r="AS247" i="293"/>
  <c r="AS403" i="293"/>
  <c r="AS26" i="292"/>
  <c r="AS97" i="292"/>
  <c r="AO112" i="292"/>
  <c r="AS247" i="294"/>
  <c r="AS52" i="293"/>
  <c r="S60" i="293"/>
  <c r="AS415" i="294"/>
  <c r="AS403" i="294"/>
  <c r="AS427" i="294"/>
  <c r="AS259" i="293"/>
  <c r="AS415" i="293"/>
  <c r="AS28" i="291"/>
  <c r="S36" i="291"/>
  <c r="AS17" i="292"/>
  <c r="AS71" i="294"/>
  <c r="S78" i="294"/>
  <c r="AS97" i="293"/>
  <c r="AO112" i="293"/>
  <c r="AS127" i="294"/>
  <c r="AS160" i="294"/>
  <c r="AO168" i="294"/>
  <c r="AS367" i="294"/>
  <c r="U464" i="294"/>
  <c r="AS379" i="294"/>
  <c r="S480" i="293"/>
  <c r="AS175" i="293"/>
  <c r="AS187" i="293"/>
  <c r="AS250" i="293"/>
  <c r="AS190" i="293"/>
  <c r="AS238" i="293"/>
  <c r="AS226" i="293"/>
  <c r="AS202" i="293"/>
  <c r="AM35" i="292"/>
  <c r="AS32" i="292"/>
  <c r="AS199" i="292"/>
  <c r="U260" i="292"/>
  <c r="AS175" i="292"/>
  <c r="AS187" i="292"/>
  <c r="AS20" i="292"/>
  <c r="AM164" i="293"/>
  <c r="AS190" i="294"/>
  <c r="S198" i="294"/>
  <c r="AM89" i="294"/>
  <c r="AM92" i="294" s="1"/>
  <c r="AS86" i="294"/>
  <c r="AS214" i="293"/>
  <c r="AS199" i="293"/>
  <c r="AS262" i="293"/>
  <c r="S270" i="293"/>
  <c r="AS61" i="291"/>
  <c r="AO76" i="291"/>
  <c r="AM20" i="291"/>
  <c r="AS17" i="291"/>
  <c r="AS30" i="294"/>
  <c r="AM33" i="294"/>
  <c r="S492" i="294"/>
  <c r="AS158" i="293"/>
  <c r="AS235" i="293"/>
  <c r="AS223" i="293"/>
  <c r="AS12" i="292"/>
  <c r="AM15" i="292"/>
  <c r="AS295" i="293"/>
  <c r="AM90" i="293"/>
  <c r="AS87" i="293"/>
  <c r="U464" i="293"/>
  <c r="AS367" i="293"/>
  <c r="AS379" i="293"/>
  <c r="AS391" i="293"/>
  <c r="AS15" i="291"/>
  <c r="AM18" i="291"/>
  <c r="S222" i="291"/>
  <c r="AS214" i="291"/>
  <c r="S30" i="292" l="1"/>
  <c r="AS23" i="292"/>
  <c r="AS22" i="292"/>
  <c r="AO124" i="293"/>
  <c r="AS110" i="293"/>
  <c r="AS109" i="293"/>
  <c r="AO124" i="292"/>
  <c r="AS109" i="292"/>
  <c r="S66" i="293"/>
  <c r="AS60" i="293"/>
  <c r="AS59" i="293"/>
  <c r="AS58" i="293"/>
  <c r="S42" i="291"/>
  <c r="AS34" i="291"/>
  <c r="S84" i="294"/>
  <c r="AS77" i="294"/>
  <c r="AS76" i="294"/>
  <c r="AM93" i="293"/>
  <c r="AS15" i="292"/>
  <c r="AM18" i="292"/>
  <c r="AS73" i="291"/>
  <c r="AO88" i="291"/>
  <c r="AM38" i="292"/>
  <c r="S276" i="293"/>
  <c r="S204" i="294"/>
  <c r="S228" i="291"/>
  <c r="U512" i="293"/>
  <c r="AS475" i="293"/>
  <c r="AS463" i="293"/>
  <c r="AS442" i="293"/>
  <c r="AS451" i="293"/>
  <c r="AS454" i="293"/>
  <c r="AS466" i="293"/>
  <c r="AS439" i="293"/>
  <c r="AM95" i="294"/>
  <c r="AM98" i="294" s="1"/>
  <c r="AS92" i="294"/>
  <c r="S486" i="293"/>
  <c r="AS478" i="293"/>
  <c r="AS166" i="294"/>
  <c r="AO174" i="294"/>
  <c r="AS18" i="291"/>
  <c r="AM21" i="291"/>
  <c r="S498" i="294"/>
  <c r="AM36" i="294"/>
  <c r="AS33" i="294"/>
  <c r="AM23" i="291"/>
  <c r="AS20" i="291"/>
  <c r="AM167" i="293"/>
  <c r="AS164" i="293"/>
  <c r="AS250" i="292"/>
  <c r="AS259" i="292"/>
  <c r="AS235" i="292"/>
  <c r="AS226" i="292"/>
  <c r="AS247" i="292"/>
  <c r="AS223" i="292"/>
  <c r="AS262" i="292"/>
  <c r="AS238" i="292"/>
  <c r="AS475" i="294"/>
  <c r="U512" i="294"/>
  <c r="AS466" i="294"/>
  <c r="AS442" i="294"/>
  <c r="AS451" i="294"/>
  <c r="AS478" i="294"/>
  <c r="AS439" i="294"/>
  <c r="AS454" i="294"/>
  <c r="AS463" i="294"/>
  <c r="S36" i="292" l="1"/>
  <c r="AS28" i="292"/>
  <c r="AS29" i="292"/>
  <c r="S48" i="291"/>
  <c r="AS40" i="291"/>
  <c r="AO136" i="293"/>
  <c r="AS121" i="293"/>
  <c r="AS122" i="293"/>
  <c r="AO136" i="292"/>
  <c r="AS121" i="292"/>
  <c r="S90" i="294"/>
  <c r="AS82" i="294"/>
  <c r="AS83" i="294"/>
  <c r="S72" i="293"/>
  <c r="AS65" i="293"/>
  <c r="AS64" i="293"/>
  <c r="AS66" i="293"/>
  <c r="AM170" i="293"/>
  <c r="AM24" i="291"/>
  <c r="AS21" i="291"/>
  <c r="AM101" i="294"/>
  <c r="AM104" i="294" s="1"/>
  <c r="AS98" i="294"/>
  <c r="AS226" i="291"/>
  <c r="S234" i="291"/>
  <c r="AM41" i="292"/>
  <c r="AS38" i="292"/>
  <c r="AM21" i="292"/>
  <c r="AS18" i="292"/>
  <c r="AS23" i="291"/>
  <c r="AM26" i="291"/>
  <c r="S504" i="294"/>
  <c r="AO100" i="291"/>
  <c r="AS85" i="291"/>
  <c r="AS487" i="294"/>
  <c r="AS511" i="294"/>
  <c r="AS499" i="294"/>
  <c r="AS523" i="294"/>
  <c r="AS490" i="294"/>
  <c r="AO184" i="294"/>
  <c r="AS172" i="294"/>
  <c r="S492" i="293"/>
  <c r="S210" i="294"/>
  <c r="AS202" i="294"/>
  <c r="AS274" i="293"/>
  <c r="S282" i="293"/>
  <c r="AS36" i="294"/>
  <c r="AM39" i="294"/>
  <c r="AS523" i="293"/>
  <c r="AS511" i="293"/>
  <c r="AS499" i="293"/>
  <c r="AS487" i="293"/>
  <c r="AM96" i="293"/>
  <c r="AS93" i="293"/>
  <c r="S42" i="292" l="1"/>
  <c r="AS41" i="292" s="1"/>
  <c r="AS34" i="292"/>
  <c r="AS35" i="292"/>
  <c r="S78" i="293"/>
  <c r="AS72" i="293"/>
  <c r="AS70" i="293"/>
  <c r="AS71" i="293"/>
  <c r="S54" i="291"/>
  <c r="AS46" i="291"/>
  <c r="AO148" i="292"/>
  <c r="AS133" i="292"/>
  <c r="S96" i="294"/>
  <c r="AS88" i="294"/>
  <c r="AS89" i="294"/>
  <c r="AO148" i="293"/>
  <c r="AS134" i="293"/>
  <c r="AS133" i="293"/>
  <c r="AM99" i="293"/>
  <c r="AO196" i="294"/>
  <c r="AS181" i="294"/>
  <c r="AS184" i="294"/>
  <c r="AM27" i="291"/>
  <c r="AS24" i="291"/>
  <c r="S288" i="293"/>
  <c r="AM24" i="292"/>
  <c r="AS21" i="292"/>
  <c r="AM42" i="294"/>
  <c r="AS39" i="294"/>
  <c r="S216" i="294"/>
  <c r="S498" i="293"/>
  <c r="AS490" i="293"/>
  <c r="AS502" i="294"/>
  <c r="S510" i="294"/>
  <c r="AS26" i="291"/>
  <c r="AM29" i="291"/>
  <c r="AM44" i="292"/>
  <c r="AM107" i="294"/>
  <c r="AM110" i="294" s="1"/>
  <c r="AS104" i="294"/>
  <c r="AM173" i="293"/>
  <c r="AS170" i="293"/>
  <c r="AS97" i="291"/>
  <c r="AO112" i="291"/>
  <c r="S240" i="291"/>
  <c r="S48" i="292" l="1"/>
  <c r="AS40" i="292"/>
  <c r="AS145" i="292"/>
  <c r="AO156" i="292"/>
  <c r="AS146" i="293"/>
  <c r="AS145" i="293"/>
  <c r="AO156" i="293"/>
  <c r="S102" i="294"/>
  <c r="AS94" i="294"/>
  <c r="AS95" i="294"/>
  <c r="S60" i="291"/>
  <c r="AS52" i="291"/>
  <c r="S84" i="293"/>
  <c r="AS76" i="293"/>
  <c r="AS77" i="293"/>
  <c r="AS78" i="293"/>
  <c r="AS238" i="291"/>
  <c r="S246" i="291"/>
  <c r="AM27" i="292"/>
  <c r="AS24" i="292"/>
  <c r="AM176" i="293"/>
  <c r="AM47" i="292"/>
  <c r="AS44" i="292"/>
  <c r="S516" i="294"/>
  <c r="S504" i="293"/>
  <c r="S222" i="294"/>
  <c r="AS214" i="294"/>
  <c r="AS286" i="293"/>
  <c r="S294" i="293"/>
  <c r="AO208" i="294"/>
  <c r="AS193" i="294"/>
  <c r="AS196" i="294"/>
  <c r="AS109" i="291"/>
  <c r="AO124" i="291"/>
  <c r="AS29" i="291"/>
  <c r="AM32" i="291"/>
  <c r="AM30" i="291"/>
  <c r="AS27" i="291"/>
  <c r="AM113" i="294"/>
  <c r="AM116" i="294" s="1"/>
  <c r="AS110" i="294"/>
  <c r="AM45" i="294"/>
  <c r="AS42" i="294"/>
  <c r="AM102" i="293"/>
  <c r="AS99" i="293"/>
  <c r="S54" i="292" l="1"/>
  <c r="AS46" i="292"/>
  <c r="AS101" i="294"/>
  <c r="S108" i="294"/>
  <c r="AS100" i="294"/>
  <c r="AO162" i="292"/>
  <c r="AS154" i="292"/>
  <c r="AS58" i="291"/>
  <c r="S66" i="291"/>
  <c r="AO162" i="293"/>
  <c r="AS155" i="293"/>
  <c r="AS154" i="293"/>
  <c r="AS82" i="293"/>
  <c r="S90" i="293"/>
  <c r="AS83" i="293"/>
  <c r="AS84" i="293"/>
  <c r="AM48" i="294"/>
  <c r="AS45" i="294"/>
  <c r="AS30" i="291"/>
  <c r="AM33" i="291"/>
  <c r="AO220" i="294"/>
  <c r="AS205" i="294"/>
  <c r="AS208" i="294"/>
  <c r="S228" i="294"/>
  <c r="AS220" i="294"/>
  <c r="S510" i="293"/>
  <c r="AS502" i="293"/>
  <c r="AM50" i="292"/>
  <c r="AS47" i="292"/>
  <c r="S252" i="291"/>
  <c r="S300" i="293"/>
  <c r="S522" i="294"/>
  <c r="AS514" i="294"/>
  <c r="AM105" i="293"/>
  <c r="AM119" i="294"/>
  <c r="AM122" i="294" s="1"/>
  <c r="AS116" i="294"/>
  <c r="AS32" i="291"/>
  <c r="AM35" i="291"/>
  <c r="AS121" i="291"/>
  <c r="AO136" i="291"/>
  <c r="AM179" i="293"/>
  <c r="AS176" i="293"/>
  <c r="AM30" i="292"/>
  <c r="AS27" i="292"/>
  <c r="S60" i="292" l="1"/>
  <c r="AS52" i="292"/>
  <c r="S96" i="293"/>
  <c r="AS89" i="293"/>
  <c r="AS88" i="293"/>
  <c r="AS90" i="293"/>
  <c r="AS161" i="293"/>
  <c r="AO168" i="293"/>
  <c r="AS160" i="293"/>
  <c r="AO168" i="292"/>
  <c r="AS160" i="292"/>
  <c r="S72" i="291"/>
  <c r="AS64" i="291"/>
  <c r="S114" i="294"/>
  <c r="AS106" i="294"/>
  <c r="AS107" i="294"/>
  <c r="AM125" i="294"/>
  <c r="AM128" i="294" s="1"/>
  <c r="AS122" i="294"/>
  <c r="S528" i="294"/>
  <c r="AM53" i="292"/>
  <c r="AS50" i="292"/>
  <c r="S516" i="293"/>
  <c r="S234" i="294"/>
  <c r="AS226" i="294"/>
  <c r="S306" i="293"/>
  <c r="AS298" i="293"/>
  <c r="AM51" i="294"/>
  <c r="AS48" i="294"/>
  <c r="AM182" i="293"/>
  <c r="AS179" i="293"/>
  <c r="AM38" i="291"/>
  <c r="AS35" i="291"/>
  <c r="AM108" i="293"/>
  <c r="AS105" i="293"/>
  <c r="AS33" i="291"/>
  <c r="AM36" i="291"/>
  <c r="AM33" i="292"/>
  <c r="AS30" i="292"/>
  <c r="AO148" i="291"/>
  <c r="AS133" i="291"/>
  <c r="AS250" i="291"/>
  <c r="S258" i="291"/>
  <c r="AO232" i="294"/>
  <c r="AS217" i="294"/>
  <c r="S66" i="292" l="1"/>
  <c r="AS58" i="292"/>
  <c r="AS70" i="291"/>
  <c r="S78" i="291"/>
  <c r="AO174" i="292"/>
  <c r="AS166" i="292"/>
  <c r="AS112" i="294"/>
  <c r="S120" i="294"/>
  <c r="AS113" i="294"/>
  <c r="AS167" i="293"/>
  <c r="AO174" i="293"/>
  <c r="AS166" i="293"/>
  <c r="AS95" i="293"/>
  <c r="AS94" i="293"/>
  <c r="S102" i="293"/>
  <c r="AS96" i="293"/>
  <c r="AM185" i="293"/>
  <c r="AO244" i="294"/>
  <c r="AS229" i="294"/>
  <c r="S264" i="291"/>
  <c r="AM39" i="291"/>
  <c r="AS36" i="291"/>
  <c r="AM41" i="291"/>
  <c r="AS38" i="291"/>
  <c r="AM56" i="292"/>
  <c r="AS53" i="292"/>
  <c r="AM36" i="292"/>
  <c r="AS33" i="292"/>
  <c r="AM54" i="294"/>
  <c r="AS51" i="294"/>
  <c r="S312" i="293"/>
  <c r="S240" i="294"/>
  <c r="AS232" i="294"/>
  <c r="S522" i="293"/>
  <c r="AS514" i="293"/>
  <c r="S534" i="294"/>
  <c r="AS526" i="294"/>
  <c r="AS145" i="291"/>
  <c r="AO156" i="291"/>
  <c r="AM111" i="293"/>
  <c r="AM131" i="294"/>
  <c r="AM134" i="294" s="1"/>
  <c r="AS128" i="294"/>
  <c r="S72" i="292" l="1"/>
  <c r="AS64" i="292"/>
  <c r="S126" i="294"/>
  <c r="AS118" i="294"/>
  <c r="AS119" i="294"/>
  <c r="AS76" i="291"/>
  <c r="S84" i="291"/>
  <c r="AS100" i="293"/>
  <c r="AS101" i="293"/>
  <c r="S108" i="293"/>
  <c r="AS102" i="293"/>
  <c r="AO184" i="293"/>
  <c r="AS173" i="293"/>
  <c r="AS172" i="293"/>
  <c r="AO184" i="292"/>
  <c r="AS172" i="292"/>
  <c r="AS134" i="294"/>
  <c r="AM137" i="294"/>
  <c r="AM140" i="294" s="1"/>
  <c r="AS54" i="294"/>
  <c r="AM57" i="294"/>
  <c r="S270" i="291"/>
  <c r="AS262" i="291"/>
  <c r="AM114" i="293"/>
  <c r="AS111" i="293"/>
  <c r="AO162" i="291"/>
  <c r="AS154" i="291"/>
  <c r="S528" i="293"/>
  <c r="AM39" i="292"/>
  <c r="AS36" i="292"/>
  <c r="AM59" i="292"/>
  <c r="AS56" i="292"/>
  <c r="S246" i="294"/>
  <c r="AS238" i="294"/>
  <c r="S318" i="293"/>
  <c r="AS310" i="293"/>
  <c r="AM44" i="291"/>
  <c r="AS41" i="291"/>
  <c r="AM42" i="291"/>
  <c r="AS39" i="291"/>
  <c r="AO256" i="294"/>
  <c r="AS241" i="294"/>
  <c r="AM188" i="293"/>
  <c r="S78" i="292" l="1"/>
  <c r="AS70" i="292"/>
  <c r="AS107" i="293"/>
  <c r="S114" i="293"/>
  <c r="AS114" i="293" s="1"/>
  <c r="AS106" i="293"/>
  <c r="AS108" i="293"/>
  <c r="AO196" i="293"/>
  <c r="AS184" i="293"/>
  <c r="AS181" i="293"/>
  <c r="AS182" i="293"/>
  <c r="AS185" i="293"/>
  <c r="AO196" i="292"/>
  <c r="AS184" i="292"/>
  <c r="AS181" i="292"/>
  <c r="S90" i="291"/>
  <c r="AS82" i="291"/>
  <c r="AS125" i="294"/>
  <c r="AS124" i="294"/>
  <c r="S132" i="294"/>
  <c r="AM191" i="293"/>
  <c r="AS188" i="293"/>
  <c r="AM45" i="291"/>
  <c r="AS42" i="291"/>
  <c r="AS526" i="293"/>
  <c r="S534" i="293"/>
  <c r="S324" i="293"/>
  <c r="AM42" i="292"/>
  <c r="AS39" i="292"/>
  <c r="AM60" i="294"/>
  <c r="AS57" i="294"/>
  <c r="AS253" i="294"/>
  <c r="AO268" i="294"/>
  <c r="AS44" i="291"/>
  <c r="AM47" i="291"/>
  <c r="AS244" i="294"/>
  <c r="S252" i="294"/>
  <c r="AM62" i="292"/>
  <c r="AS59" i="292"/>
  <c r="AS160" i="291"/>
  <c r="AO168" i="291"/>
  <c r="AM117" i="293"/>
  <c r="AM143" i="294"/>
  <c r="AM146" i="294" s="1"/>
  <c r="AS140" i="294"/>
  <c r="AS76" i="292" l="1"/>
  <c r="S84" i="292"/>
  <c r="AO208" i="292"/>
  <c r="AS196" i="292"/>
  <c r="AS193" i="292"/>
  <c r="AS112" i="293"/>
  <c r="S120" i="293"/>
  <c r="AS113" i="293"/>
  <c r="AS130" i="294"/>
  <c r="S138" i="294"/>
  <c r="AS131" i="294"/>
  <c r="AS88" i="291"/>
  <c r="S96" i="291"/>
  <c r="AS196" i="293"/>
  <c r="AS193" i="293"/>
  <c r="AO208" i="293"/>
  <c r="AS322" i="293"/>
  <c r="S330" i="293"/>
  <c r="AM149" i="294"/>
  <c r="AM152" i="294" s="1"/>
  <c r="AS146" i="294"/>
  <c r="AM50" i="291"/>
  <c r="AS47" i="291"/>
  <c r="AM48" i="291"/>
  <c r="AS45" i="291"/>
  <c r="AM120" i="293"/>
  <c r="AS117" i="293"/>
  <c r="AM65" i="292"/>
  <c r="AS62" i="292"/>
  <c r="AS250" i="294"/>
  <c r="S258" i="294"/>
  <c r="AS265" i="294"/>
  <c r="AO280" i="294"/>
  <c r="AS166" i="291"/>
  <c r="AO174" i="291"/>
  <c r="AS60" i="294"/>
  <c r="AM63" i="294"/>
  <c r="AM45" i="292"/>
  <c r="AS42" i="292"/>
  <c r="AM194" i="293"/>
  <c r="AS191" i="293"/>
  <c r="S90" i="292" l="1"/>
  <c r="AS82" i="292"/>
  <c r="AS136" i="294"/>
  <c r="S144" i="294"/>
  <c r="AS137" i="294"/>
  <c r="S102" i="291"/>
  <c r="AS94" i="291"/>
  <c r="AO220" i="293"/>
  <c r="AS205" i="293"/>
  <c r="AS208" i="293"/>
  <c r="AS119" i="293"/>
  <c r="AS118" i="293"/>
  <c r="S126" i="293"/>
  <c r="AO220" i="292"/>
  <c r="AS208" i="292"/>
  <c r="AS205" i="292"/>
  <c r="AM48" i="292"/>
  <c r="AS45" i="292"/>
  <c r="AM123" i="293"/>
  <c r="AS120" i="293"/>
  <c r="AS277" i="294"/>
  <c r="AO292" i="294"/>
  <c r="S336" i="293"/>
  <c r="AM155" i="294"/>
  <c r="AS152" i="294"/>
  <c r="AM66" i="294"/>
  <c r="AS63" i="294"/>
  <c r="AS256" i="294"/>
  <c r="S264" i="294"/>
  <c r="AO184" i="291"/>
  <c r="AS172" i="291"/>
  <c r="AM197" i="293"/>
  <c r="AS194" i="293"/>
  <c r="AM68" i="292"/>
  <c r="AS65" i="292"/>
  <c r="AM51" i="291"/>
  <c r="AS48" i="291"/>
  <c r="AS50" i="291"/>
  <c r="AM53" i="291"/>
  <c r="S96" i="292" l="1"/>
  <c r="AS88" i="292"/>
  <c r="AO232" i="293"/>
  <c r="AS220" i="293"/>
  <c r="AS217" i="293"/>
  <c r="AS142" i="294"/>
  <c r="S150" i="294"/>
  <c r="AS143" i="294"/>
  <c r="AO232" i="292"/>
  <c r="AS217" i="292"/>
  <c r="AS220" i="292"/>
  <c r="AS100" i="291"/>
  <c r="S108" i="291"/>
  <c r="AS124" i="293"/>
  <c r="S132" i="293"/>
  <c r="AS125" i="293"/>
  <c r="AM56" i="291"/>
  <c r="AS53" i="291"/>
  <c r="AM158" i="294"/>
  <c r="AS155" i="294"/>
  <c r="AM69" i="294"/>
  <c r="AS66" i="294"/>
  <c r="AS334" i="293"/>
  <c r="S342" i="293"/>
  <c r="AS289" i="294"/>
  <c r="AO304" i="294"/>
  <c r="AM71" i="292"/>
  <c r="AS68" i="292"/>
  <c r="AM126" i="293"/>
  <c r="AS123" i="293"/>
  <c r="AS51" i="291"/>
  <c r="AM54" i="291"/>
  <c r="AM200" i="293"/>
  <c r="AS197" i="293"/>
  <c r="AO196" i="291"/>
  <c r="AS181" i="291"/>
  <c r="AS184" i="291"/>
  <c r="AS262" i="294"/>
  <c r="S270" i="294"/>
  <c r="AM51" i="292"/>
  <c r="AS48" i="292"/>
  <c r="S102" i="292" l="1"/>
  <c r="AS94" i="292"/>
  <c r="S114" i="291"/>
  <c r="AS106" i="291"/>
  <c r="AO244" i="292"/>
  <c r="AS232" i="292"/>
  <c r="AS229" i="292"/>
  <c r="S138" i="293"/>
  <c r="AS131" i="293"/>
  <c r="AS130" i="293"/>
  <c r="AS149" i="294"/>
  <c r="AS148" i="294"/>
  <c r="AS232" i="293"/>
  <c r="AS229" i="293"/>
  <c r="AO244" i="293"/>
  <c r="AO208" i="291"/>
  <c r="AS193" i="291"/>
  <c r="AS196" i="291"/>
  <c r="AS268" i="294"/>
  <c r="S276" i="294"/>
  <c r="AM203" i="293"/>
  <c r="AS200" i="293"/>
  <c r="AM129" i="293"/>
  <c r="AS126" i="293"/>
  <c r="AM74" i="292"/>
  <c r="AS71" i="292"/>
  <c r="AM72" i="294"/>
  <c r="AS69" i="294"/>
  <c r="AM161" i="294"/>
  <c r="AS158" i="294"/>
  <c r="AM54" i="292"/>
  <c r="AS51" i="292"/>
  <c r="AM57" i="291"/>
  <c r="AS54" i="291"/>
  <c r="S348" i="293"/>
  <c r="AS301" i="294"/>
  <c r="AO316" i="294"/>
  <c r="AS56" i="291"/>
  <c r="AM59" i="291"/>
  <c r="AS100" i="292" l="1"/>
  <c r="S108" i="292"/>
  <c r="AS137" i="293"/>
  <c r="S144" i="293"/>
  <c r="AS136" i="293"/>
  <c r="AS244" i="293"/>
  <c r="AS241" i="293"/>
  <c r="AO256" i="293"/>
  <c r="AO256" i="292"/>
  <c r="AS244" i="292"/>
  <c r="AS241" i="292"/>
  <c r="AS112" i="291"/>
  <c r="S120" i="291"/>
  <c r="AM57" i="292"/>
  <c r="AS54" i="292"/>
  <c r="AM164" i="294"/>
  <c r="AS161" i="294"/>
  <c r="AM132" i="293"/>
  <c r="AS129" i="293"/>
  <c r="AM206" i="293"/>
  <c r="AS203" i="293"/>
  <c r="AM62" i="291"/>
  <c r="AS59" i="291"/>
  <c r="AS274" i="294"/>
  <c r="S282" i="294"/>
  <c r="AS205" i="291"/>
  <c r="AO220" i="291"/>
  <c r="AS208" i="291"/>
  <c r="S354" i="293"/>
  <c r="AS346" i="293"/>
  <c r="AS57" i="291"/>
  <c r="AM60" i="291"/>
  <c r="AM75" i="294"/>
  <c r="AS72" i="294"/>
  <c r="AM77" i="292"/>
  <c r="AS74" i="292"/>
  <c r="AS313" i="294"/>
  <c r="AO328" i="294"/>
  <c r="S114" i="292" l="1"/>
  <c r="AS106" i="292"/>
  <c r="AO268" i="292"/>
  <c r="AS253" i="292"/>
  <c r="AS256" i="292"/>
  <c r="AO268" i="293"/>
  <c r="AS253" i="293"/>
  <c r="AS256" i="293"/>
  <c r="AS143" i="293"/>
  <c r="AS142" i="293"/>
  <c r="S150" i="293"/>
  <c r="AS118" i="291"/>
  <c r="S126" i="291"/>
  <c r="AM65" i="291"/>
  <c r="AS62" i="291"/>
  <c r="AM63" i="291"/>
  <c r="AS60" i="291"/>
  <c r="AS280" i="294"/>
  <c r="S288" i="294"/>
  <c r="AS217" i="291"/>
  <c r="AO232" i="291"/>
  <c r="AS220" i="291"/>
  <c r="AM78" i="294"/>
  <c r="AS75" i="294"/>
  <c r="AM209" i="293"/>
  <c r="AS206" i="293"/>
  <c r="AM60" i="292"/>
  <c r="AS57" i="292"/>
  <c r="AO340" i="294"/>
  <c r="AS325" i="294"/>
  <c r="AM80" i="292"/>
  <c r="AS77" i="292"/>
  <c r="S360" i="293"/>
  <c r="AM135" i="293"/>
  <c r="AS132" i="293"/>
  <c r="AM167" i="294"/>
  <c r="AS164" i="294"/>
  <c r="AS112" i="292" l="1"/>
  <c r="S120" i="292"/>
  <c r="AO280" i="293"/>
  <c r="AS268" i="293"/>
  <c r="AS265" i="293"/>
  <c r="S132" i="291"/>
  <c r="AS124" i="291"/>
  <c r="AS148" i="293"/>
  <c r="AS149" i="293"/>
  <c r="AS268" i="292"/>
  <c r="AS265" i="292"/>
  <c r="AM138" i="293"/>
  <c r="AS135" i="293"/>
  <c r="AM170" i="294"/>
  <c r="AS167" i="294"/>
  <c r="S366" i="293"/>
  <c r="AS358" i="293"/>
  <c r="AM83" i="292"/>
  <c r="AS80" i="292"/>
  <c r="AO352" i="294"/>
  <c r="AS337" i="294"/>
  <c r="AM63" i="292"/>
  <c r="AS60" i="292"/>
  <c r="AM81" i="294"/>
  <c r="AS78" i="294"/>
  <c r="AO244" i="291"/>
  <c r="AS229" i="291"/>
  <c r="AS232" i="291"/>
  <c r="AS63" i="291"/>
  <c r="AM66" i="291"/>
  <c r="AM212" i="293"/>
  <c r="AS209" i="293"/>
  <c r="AM68" i="291"/>
  <c r="AS65" i="291"/>
  <c r="AS286" i="294"/>
  <c r="S294" i="294"/>
  <c r="S126" i="292" l="1"/>
  <c r="AS118" i="292"/>
  <c r="AS130" i="291"/>
  <c r="S138" i="291"/>
  <c r="AO292" i="293"/>
  <c r="AS280" i="293"/>
  <c r="AS277" i="293"/>
  <c r="AM84" i="294"/>
  <c r="AS81" i="294"/>
  <c r="AO364" i="294"/>
  <c r="AS349" i="294"/>
  <c r="AM69" i="291"/>
  <c r="AS66" i="291"/>
  <c r="AO256" i="291"/>
  <c r="AS241" i="291"/>
  <c r="AS244" i="291"/>
  <c r="AM66" i="292"/>
  <c r="AS63" i="292"/>
  <c r="AM86" i="292"/>
  <c r="AS83" i="292"/>
  <c r="S372" i="293"/>
  <c r="AM173" i="294"/>
  <c r="AS170" i="294"/>
  <c r="AS292" i="294"/>
  <c r="S300" i="294"/>
  <c r="AS68" i="291"/>
  <c r="AM71" i="291"/>
  <c r="AM215" i="293"/>
  <c r="AS212" i="293"/>
  <c r="AM141" i="293"/>
  <c r="AS138" i="293"/>
  <c r="AS124" i="292" l="1"/>
  <c r="S132" i="292"/>
  <c r="AS292" i="293"/>
  <c r="AS289" i="293"/>
  <c r="AO304" i="293"/>
  <c r="AS136" i="291"/>
  <c r="S144" i="291"/>
  <c r="AM74" i="291"/>
  <c r="AS71" i="291"/>
  <c r="AS253" i="291"/>
  <c r="AO268" i="291"/>
  <c r="AS256" i="291"/>
  <c r="S306" i="294"/>
  <c r="AS298" i="294"/>
  <c r="AM144" i="293"/>
  <c r="AS141" i="293"/>
  <c r="AM218" i="293"/>
  <c r="AS215" i="293"/>
  <c r="AM176" i="294"/>
  <c r="AS173" i="294"/>
  <c r="S378" i="293"/>
  <c r="AS370" i="293"/>
  <c r="AM69" i="292"/>
  <c r="AS66" i="292"/>
  <c r="AM87" i="294"/>
  <c r="AS84" i="294"/>
  <c r="AM72" i="291"/>
  <c r="AS69" i="291"/>
  <c r="AM89" i="292"/>
  <c r="AS86" i="292"/>
  <c r="AO376" i="294"/>
  <c r="AS361" i="294"/>
  <c r="S138" i="292" l="1"/>
  <c r="AS130" i="292"/>
  <c r="AO316" i="293"/>
  <c r="AS301" i="293"/>
  <c r="AS304" i="293"/>
  <c r="AS142" i="291"/>
  <c r="S150" i="291"/>
  <c r="AS148" i="291" s="1"/>
  <c r="AM75" i="291"/>
  <c r="AS72" i="291"/>
  <c r="AM90" i="294"/>
  <c r="AS87" i="294"/>
  <c r="AS74" i="291"/>
  <c r="AM77" i="291"/>
  <c r="AM92" i="292"/>
  <c r="AS89" i="292"/>
  <c r="AM72" i="292"/>
  <c r="AS69" i="292"/>
  <c r="S384" i="293"/>
  <c r="AS265" i="291"/>
  <c r="AS268" i="291"/>
  <c r="AM179" i="294"/>
  <c r="AS176" i="294"/>
  <c r="AM221" i="293"/>
  <c r="AS218" i="293"/>
  <c r="AM147" i="293"/>
  <c r="AS144" i="293"/>
  <c r="AO388" i="294"/>
  <c r="AS373" i="294"/>
  <c r="AS304" i="294"/>
  <c r="S312" i="294"/>
  <c r="AS136" i="292" l="1"/>
  <c r="S144" i="292"/>
  <c r="AO328" i="293"/>
  <c r="AS316" i="293"/>
  <c r="AS313" i="293"/>
  <c r="AM78" i="291"/>
  <c r="AS75" i="291"/>
  <c r="AO400" i="294"/>
  <c r="AS385" i="294"/>
  <c r="AM150" i="293"/>
  <c r="AS147" i="293"/>
  <c r="AM182" i="294"/>
  <c r="AS179" i="294"/>
  <c r="AM75" i="292"/>
  <c r="AS72" i="292"/>
  <c r="AM224" i="293"/>
  <c r="AS221" i="293"/>
  <c r="S390" i="293"/>
  <c r="AS382" i="293"/>
  <c r="AM95" i="292"/>
  <c r="AS92" i="292"/>
  <c r="AM80" i="291"/>
  <c r="AS77" i="291"/>
  <c r="S318" i="294"/>
  <c r="AS310" i="294"/>
  <c r="AM93" i="294"/>
  <c r="AS90" i="294"/>
  <c r="AS142" i="292" l="1"/>
  <c r="S150" i="292"/>
  <c r="AS148" i="292" s="1"/>
  <c r="AS328" i="293"/>
  <c r="AO340" i="293"/>
  <c r="AS325" i="293"/>
  <c r="AM153" i="293"/>
  <c r="AS150" i="293"/>
  <c r="AS316" i="294"/>
  <c r="S324" i="294"/>
  <c r="AM96" i="294"/>
  <c r="AS93" i="294"/>
  <c r="AS80" i="291"/>
  <c r="AM83" i="291"/>
  <c r="AM185" i="294"/>
  <c r="AS182" i="294"/>
  <c r="AO412" i="294"/>
  <c r="AS397" i="294"/>
  <c r="AM98" i="292"/>
  <c r="AS95" i="292"/>
  <c r="S396" i="293"/>
  <c r="AM227" i="293"/>
  <c r="AS224" i="293"/>
  <c r="AM78" i="292"/>
  <c r="AS75" i="292"/>
  <c r="AM81" i="291"/>
  <c r="AS78" i="291"/>
  <c r="AS340" i="293" l="1"/>
  <c r="AO352" i="293"/>
  <c r="AS337" i="293"/>
  <c r="AS322" i="294"/>
  <c r="S330" i="294"/>
  <c r="AS394" i="293"/>
  <c r="S402" i="293"/>
  <c r="AM86" i="291"/>
  <c r="AS83" i="291"/>
  <c r="AS81" i="291"/>
  <c r="AM84" i="291"/>
  <c r="AM230" i="293"/>
  <c r="AS227" i="293"/>
  <c r="AM101" i="292"/>
  <c r="AS98" i="292"/>
  <c r="AO420" i="294"/>
  <c r="AS409" i="294"/>
  <c r="AM99" i="294"/>
  <c r="AS96" i="294"/>
  <c r="AM81" i="292"/>
  <c r="AS78" i="292"/>
  <c r="AM188" i="294"/>
  <c r="AS185" i="294"/>
  <c r="AM156" i="293"/>
  <c r="AS153" i="293"/>
  <c r="AS349" i="293" l="1"/>
  <c r="AS352" i="293"/>
  <c r="AO364" i="293"/>
  <c r="AM159" i="293"/>
  <c r="AS156" i="293"/>
  <c r="AM191" i="294"/>
  <c r="AS188" i="294"/>
  <c r="AM84" i="292"/>
  <c r="AS81" i="292"/>
  <c r="AM102" i="294"/>
  <c r="AS99" i="294"/>
  <c r="AO426" i="294"/>
  <c r="AS418" i="294"/>
  <c r="S408" i="293"/>
  <c r="AM233" i="293"/>
  <c r="AS230" i="293"/>
  <c r="AM89" i="291"/>
  <c r="AS86" i="291"/>
  <c r="AM104" i="292"/>
  <c r="AS101" i="292"/>
  <c r="AM87" i="291"/>
  <c r="AS84" i="291"/>
  <c r="AS328" i="294"/>
  <c r="S336" i="294"/>
  <c r="AS361" i="293" l="1"/>
  <c r="AS364" i="293"/>
  <c r="AO376" i="293"/>
  <c r="AM90" i="291"/>
  <c r="AS87" i="291"/>
  <c r="AM92" i="291"/>
  <c r="AS89" i="291"/>
  <c r="AM236" i="293"/>
  <c r="AS233" i="293"/>
  <c r="AO432" i="294"/>
  <c r="AS424" i="294"/>
  <c r="AM87" i="292"/>
  <c r="AS84" i="292"/>
  <c r="AM194" i="294"/>
  <c r="AS191" i="294"/>
  <c r="AS406" i="293"/>
  <c r="S414" i="293"/>
  <c r="AS334" i="294"/>
  <c r="S342" i="294"/>
  <c r="AM107" i="292"/>
  <c r="AS104" i="292"/>
  <c r="AM105" i="294"/>
  <c r="AS102" i="294"/>
  <c r="AM162" i="293"/>
  <c r="AS159" i="293"/>
  <c r="AO388" i="293" l="1"/>
  <c r="AS373" i="293"/>
  <c r="AS376" i="293"/>
  <c r="AM165" i="293"/>
  <c r="AS162" i="293"/>
  <c r="AM108" i="294"/>
  <c r="AS105" i="294"/>
  <c r="AM90" i="292"/>
  <c r="AS87" i="292"/>
  <c r="AM93" i="291"/>
  <c r="AS90" i="291"/>
  <c r="AM110" i="292"/>
  <c r="AS107" i="292"/>
  <c r="AM197" i="294"/>
  <c r="AS194" i="294"/>
  <c r="AM239" i="293"/>
  <c r="AS236" i="293"/>
  <c r="AS340" i="294"/>
  <c r="S348" i="294"/>
  <c r="AO438" i="294"/>
  <c r="AS430" i="294"/>
  <c r="AS92" i="291"/>
  <c r="AM95" i="291"/>
  <c r="AS385" i="293" l="1"/>
  <c r="AO400" i="293"/>
  <c r="AS388" i="293"/>
  <c r="AS346" i="294"/>
  <c r="S354" i="294"/>
  <c r="AM93" i="292"/>
  <c r="AS90" i="292"/>
  <c r="AM111" i="294"/>
  <c r="AS108" i="294"/>
  <c r="AO448" i="294"/>
  <c r="AS436" i="294"/>
  <c r="AM98" i="291"/>
  <c r="AS95" i="291"/>
  <c r="AM242" i="293"/>
  <c r="AS239" i="293"/>
  <c r="AM113" i="292"/>
  <c r="AS110" i="292"/>
  <c r="AM200" i="294"/>
  <c r="AS197" i="294"/>
  <c r="AM96" i="291"/>
  <c r="AS93" i="291"/>
  <c r="AM168" i="293"/>
  <c r="AS165" i="293"/>
  <c r="AO412" i="293" l="1"/>
  <c r="AS397" i="293"/>
  <c r="AS400" i="293"/>
  <c r="S360" i="294"/>
  <c r="AS352" i="294"/>
  <c r="AM171" i="293"/>
  <c r="AS168" i="293"/>
  <c r="AM99" i="291"/>
  <c r="AS96" i="291"/>
  <c r="AM116" i="292"/>
  <c r="AS113" i="292"/>
  <c r="AO460" i="294"/>
  <c r="AS445" i="294"/>
  <c r="AS448" i="294"/>
  <c r="AS93" i="292"/>
  <c r="AM96" i="292"/>
  <c r="AM203" i="294"/>
  <c r="AS200" i="294"/>
  <c r="AM245" i="293"/>
  <c r="AS242" i="293"/>
  <c r="AS98" i="291"/>
  <c r="AM101" i="291"/>
  <c r="AM114" i="294"/>
  <c r="AS111" i="294"/>
  <c r="AS409" i="293" l="1"/>
  <c r="AO420" i="293"/>
  <c r="AS412" i="293"/>
  <c r="AM99" i="292"/>
  <c r="AS96" i="292"/>
  <c r="AM206" i="294"/>
  <c r="AS203" i="294"/>
  <c r="AO472" i="294"/>
  <c r="AS460" i="294"/>
  <c r="AS457" i="294"/>
  <c r="AM174" i="293"/>
  <c r="AS171" i="293"/>
  <c r="AM117" i="294"/>
  <c r="AS114" i="294"/>
  <c r="AM248" i="293"/>
  <c r="AS245" i="293"/>
  <c r="AM104" i="291"/>
  <c r="AS101" i="291"/>
  <c r="AM119" i="292"/>
  <c r="AS116" i="292"/>
  <c r="AS99" i="291"/>
  <c r="AM102" i="291"/>
  <c r="S366" i="294"/>
  <c r="AS358" i="294"/>
  <c r="AS418" i="293" l="1"/>
  <c r="AO426" i="293"/>
  <c r="AM122" i="292"/>
  <c r="AS119" i="292"/>
  <c r="S372" i="294"/>
  <c r="AS364" i="294"/>
  <c r="AS104" i="291"/>
  <c r="AM107" i="291"/>
  <c r="AM251" i="293"/>
  <c r="AS248" i="293"/>
  <c r="AM177" i="293"/>
  <c r="AS174" i="293"/>
  <c r="AO484" i="294"/>
  <c r="AS472" i="294"/>
  <c r="AS469" i="294"/>
  <c r="AM209" i="294"/>
  <c r="AS206" i="294"/>
  <c r="AM120" i="294"/>
  <c r="AS117" i="294"/>
  <c r="AM105" i="291"/>
  <c r="AS102" i="291"/>
  <c r="AS99" i="292"/>
  <c r="AM102" i="292"/>
  <c r="AO432" i="293" l="1"/>
  <c r="AS424" i="293"/>
  <c r="AM212" i="294"/>
  <c r="AS209" i="294"/>
  <c r="AM180" i="293"/>
  <c r="AS177" i="293"/>
  <c r="AM125" i="292"/>
  <c r="AS122" i="292"/>
  <c r="AM110" i="291"/>
  <c r="AS107" i="291"/>
  <c r="AM105" i="292"/>
  <c r="AS102" i="292"/>
  <c r="AS105" i="291"/>
  <c r="AM108" i="291"/>
  <c r="AM123" i="294"/>
  <c r="AS120" i="294"/>
  <c r="AO496" i="294"/>
  <c r="AS484" i="294"/>
  <c r="AS481" i="294"/>
  <c r="AM254" i="293"/>
  <c r="AS251" i="293"/>
  <c r="S378" i="294"/>
  <c r="AS370" i="294"/>
  <c r="AO438" i="293" l="1"/>
  <c r="AS430" i="293"/>
  <c r="AM108" i="292"/>
  <c r="AS105" i="292"/>
  <c r="AM128" i="292"/>
  <c r="AS125" i="292"/>
  <c r="AM215" i="294"/>
  <c r="AS212" i="294"/>
  <c r="AO508" i="294"/>
  <c r="AS496" i="294"/>
  <c r="AS493" i="294"/>
  <c r="AM126" i="294"/>
  <c r="AS123" i="294"/>
  <c r="S384" i="294"/>
  <c r="AS376" i="294"/>
  <c r="AM257" i="293"/>
  <c r="AS254" i="293"/>
  <c r="AM111" i="291"/>
  <c r="AS108" i="291"/>
  <c r="AM113" i="291"/>
  <c r="AS110" i="291"/>
  <c r="AM183" i="293"/>
  <c r="AS180" i="293"/>
  <c r="AO448" i="293" l="1"/>
  <c r="AS436" i="293"/>
  <c r="AM129" i="294"/>
  <c r="AS126" i="294"/>
  <c r="AM116" i="291"/>
  <c r="AS113" i="291"/>
  <c r="AM131" i="292"/>
  <c r="AS128" i="292"/>
  <c r="AM111" i="292"/>
  <c r="AS108" i="292"/>
  <c r="AS111" i="291"/>
  <c r="AM114" i="291"/>
  <c r="AM260" i="293"/>
  <c r="AS257" i="293"/>
  <c r="S390" i="294"/>
  <c r="AS382" i="294"/>
  <c r="AM186" i="293"/>
  <c r="AS183" i="293"/>
  <c r="AO520" i="294"/>
  <c r="AS505" i="294"/>
  <c r="AS508" i="294"/>
  <c r="AM218" i="294"/>
  <c r="AS215" i="294"/>
  <c r="AS445" i="293" l="1"/>
  <c r="AS448" i="293"/>
  <c r="AO460" i="293"/>
  <c r="AO532" i="294"/>
  <c r="AS517" i="294"/>
  <c r="AS520" i="294"/>
  <c r="AM221" i="294"/>
  <c r="AS218" i="294"/>
  <c r="AM134" i="292"/>
  <c r="AS131" i="292"/>
  <c r="AM189" i="293"/>
  <c r="AS186" i="293"/>
  <c r="AS388" i="294"/>
  <c r="S396" i="294"/>
  <c r="AM263" i="293"/>
  <c r="AS260" i="293"/>
  <c r="AM117" i="291"/>
  <c r="AS114" i="291"/>
  <c r="AM114" i="292"/>
  <c r="AS111" i="292"/>
  <c r="AS116" i="291"/>
  <c r="AM119" i="291"/>
  <c r="AM132" i="294"/>
  <c r="AS129" i="294"/>
  <c r="AS460" i="293" l="1"/>
  <c r="AO472" i="293"/>
  <c r="AS457" i="293"/>
  <c r="AM135" i="294"/>
  <c r="AS132" i="294"/>
  <c r="AM120" i="291"/>
  <c r="AS117" i="291"/>
  <c r="AM266" i="293"/>
  <c r="AS263" i="293"/>
  <c r="AM137" i="292"/>
  <c r="AS134" i="292"/>
  <c r="AM122" i="291"/>
  <c r="AS119" i="291"/>
  <c r="AM224" i="294"/>
  <c r="AS221" i="294"/>
  <c r="S402" i="294"/>
  <c r="AS394" i="294"/>
  <c r="AM117" i="292"/>
  <c r="AS114" i="292"/>
  <c r="AM192" i="293"/>
  <c r="AS189" i="293"/>
  <c r="AS529" i="294"/>
  <c r="AS532" i="294"/>
  <c r="AS472" i="293" l="1"/>
  <c r="AS469" i="293"/>
  <c r="AO484" i="293"/>
  <c r="AM195" i="293"/>
  <c r="AS192" i="293"/>
  <c r="AM123" i="291"/>
  <c r="AS120" i="291"/>
  <c r="AM138" i="294"/>
  <c r="AS135" i="294"/>
  <c r="AM120" i="292"/>
  <c r="AS117" i="292"/>
  <c r="S408" i="294"/>
  <c r="AS400" i="294"/>
  <c r="AS122" i="291"/>
  <c r="AM125" i="291"/>
  <c r="AM227" i="294"/>
  <c r="AS224" i="294"/>
  <c r="AM140" i="292"/>
  <c r="AS137" i="292"/>
  <c r="AM269" i="293"/>
  <c r="AS266" i="293"/>
  <c r="AO496" i="293" l="1"/>
  <c r="AS481" i="293"/>
  <c r="AS484" i="293"/>
  <c r="AM128" i="291"/>
  <c r="AS125" i="291"/>
  <c r="AM230" i="294"/>
  <c r="AS227" i="294"/>
  <c r="AM123" i="292"/>
  <c r="AS120" i="292"/>
  <c r="AM126" i="291"/>
  <c r="AS123" i="291"/>
  <c r="AM143" i="292"/>
  <c r="AS140" i="292"/>
  <c r="AM272" i="293"/>
  <c r="AS269" i="293"/>
  <c r="S414" i="294"/>
  <c r="AS406" i="294"/>
  <c r="AM141" i="294"/>
  <c r="AS138" i="294"/>
  <c r="AM198" i="293"/>
  <c r="AS195" i="293"/>
  <c r="AS496" i="293" l="1"/>
  <c r="AO508" i="293"/>
  <c r="AS493" i="293"/>
  <c r="AM201" i="293"/>
  <c r="AS198" i="293"/>
  <c r="AM144" i="294"/>
  <c r="AS141" i="294"/>
  <c r="AS412" i="294"/>
  <c r="AM129" i="291"/>
  <c r="AS126" i="291"/>
  <c r="AM233" i="294"/>
  <c r="AS230" i="294"/>
  <c r="AS128" i="291"/>
  <c r="AM131" i="291"/>
  <c r="AM275" i="293"/>
  <c r="AS272" i="293"/>
  <c r="AM146" i="292"/>
  <c r="AS143" i="292"/>
  <c r="AM126" i="292"/>
  <c r="AS123" i="292"/>
  <c r="AS505" i="293" l="1"/>
  <c r="AS508" i="293"/>
  <c r="AO520" i="293"/>
  <c r="AM149" i="292"/>
  <c r="AS146" i="292"/>
  <c r="AS129" i="291"/>
  <c r="AM132" i="291"/>
  <c r="AM147" i="294"/>
  <c r="AS144" i="294"/>
  <c r="AM129" i="292"/>
  <c r="AS126" i="292"/>
  <c r="AM236" i="294"/>
  <c r="AS233" i="294"/>
  <c r="AM278" i="293"/>
  <c r="AS275" i="293"/>
  <c r="AM134" i="291"/>
  <c r="AS131" i="291"/>
  <c r="AM204" i="293"/>
  <c r="AS201" i="293"/>
  <c r="AS517" i="293" l="1"/>
  <c r="AS520" i="293"/>
  <c r="AO532" i="293"/>
  <c r="AM137" i="291"/>
  <c r="AS134" i="291"/>
  <c r="AM239" i="294"/>
  <c r="AS236" i="294"/>
  <c r="AM150" i="294"/>
  <c r="AS147" i="294"/>
  <c r="AM135" i="291"/>
  <c r="AS132" i="291"/>
  <c r="AM207" i="293"/>
  <c r="AS204" i="293"/>
  <c r="AM281" i="293"/>
  <c r="AS278" i="293"/>
  <c r="AM132" i="292"/>
  <c r="AS129" i="292"/>
  <c r="AM152" i="292"/>
  <c r="AS149" i="292"/>
  <c r="AS532" i="293" l="1"/>
  <c r="AS529" i="293"/>
  <c r="AM155" i="292"/>
  <c r="AS152" i="292"/>
  <c r="AM138" i="291"/>
  <c r="AS135" i="291"/>
  <c r="AM242" i="294"/>
  <c r="AS239" i="294"/>
  <c r="AM140" i="291"/>
  <c r="AS137" i="291"/>
  <c r="AM135" i="292"/>
  <c r="AS132" i="292"/>
  <c r="AM284" i="293"/>
  <c r="AS281" i="293"/>
  <c r="AM210" i="293"/>
  <c r="AS207" i="293"/>
  <c r="AM153" i="294"/>
  <c r="AS150" i="294"/>
  <c r="AM213" i="293" l="1"/>
  <c r="AS210" i="293"/>
  <c r="AM138" i="292"/>
  <c r="AS135" i="292"/>
  <c r="AM245" i="294"/>
  <c r="AS242" i="294"/>
  <c r="AM156" i="294"/>
  <c r="AS153" i="294"/>
  <c r="AM287" i="293"/>
  <c r="AS284" i="293"/>
  <c r="AS140" i="291"/>
  <c r="AM143" i="291"/>
  <c r="AM141" i="291"/>
  <c r="AS138" i="291"/>
  <c r="AM158" i="292"/>
  <c r="AS155" i="292"/>
  <c r="AM290" i="293" l="1"/>
  <c r="AS287" i="293"/>
  <c r="AM248" i="294"/>
  <c r="AS245" i="294"/>
  <c r="AM216" i="293"/>
  <c r="AS213" i="293"/>
  <c r="AM146" i="291"/>
  <c r="AS143" i="291"/>
  <c r="AM161" i="292"/>
  <c r="AS158" i="292"/>
  <c r="AM144" i="291"/>
  <c r="AS141" i="291"/>
  <c r="AM159" i="294"/>
  <c r="AS156" i="294"/>
  <c r="AM141" i="292"/>
  <c r="AS138" i="292"/>
  <c r="AM144" i="292" l="1"/>
  <c r="AS141" i="292"/>
  <c r="AM162" i="294"/>
  <c r="AS159" i="294"/>
  <c r="AM164" i="292"/>
  <c r="AS161" i="292"/>
  <c r="AS146" i="291"/>
  <c r="AM149" i="291"/>
  <c r="AM219" i="293"/>
  <c r="AS216" i="293"/>
  <c r="AM251" i="294"/>
  <c r="AS248" i="294"/>
  <c r="AM293" i="293"/>
  <c r="AS290" i="293"/>
  <c r="AM147" i="291"/>
  <c r="AS144" i="291"/>
  <c r="AM254" i="294" l="1"/>
  <c r="AS251" i="294"/>
  <c r="AM165" i="294"/>
  <c r="AS162" i="294"/>
  <c r="AM152" i="291"/>
  <c r="AS149" i="291"/>
  <c r="AS147" i="291"/>
  <c r="AM150" i="291"/>
  <c r="AM296" i="293"/>
  <c r="AS293" i="293"/>
  <c r="AM222" i="293"/>
  <c r="AS219" i="293"/>
  <c r="AM167" i="292"/>
  <c r="AS164" i="292"/>
  <c r="AM147" i="292"/>
  <c r="AS144" i="292"/>
  <c r="AM225" i="293" l="1"/>
  <c r="AS222" i="293"/>
  <c r="AM150" i="292"/>
  <c r="AS147" i="292"/>
  <c r="AS165" i="294"/>
  <c r="AM168" i="294"/>
  <c r="AM153" i="291"/>
  <c r="AS150" i="291"/>
  <c r="AM170" i="292"/>
  <c r="AS167" i="292"/>
  <c r="AM299" i="293"/>
  <c r="AS296" i="293"/>
  <c r="AS152" i="291"/>
  <c r="AM155" i="291"/>
  <c r="AM257" i="294"/>
  <c r="AS254" i="294"/>
  <c r="AM171" i="294" l="1"/>
  <c r="AS168" i="294"/>
  <c r="AM173" i="292"/>
  <c r="AS170" i="292"/>
  <c r="AM153" i="292"/>
  <c r="AS150" i="292"/>
  <c r="AM158" i="291"/>
  <c r="AS155" i="291"/>
  <c r="AM260" i="294"/>
  <c r="AS257" i="294"/>
  <c r="AM302" i="293"/>
  <c r="AS299" i="293"/>
  <c r="AS153" i="291"/>
  <c r="AM156" i="291"/>
  <c r="AM228" i="293"/>
  <c r="AS225" i="293"/>
  <c r="AM231" i="293" l="1"/>
  <c r="AS228" i="293"/>
  <c r="AM305" i="293"/>
  <c r="AS302" i="293"/>
  <c r="AM161" i="291"/>
  <c r="AS158" i="291"/>
  <c r="AM156" i="292"/>
  <c r="AS153" i="292"/>
  <c r="AM174" i="294"/>
  <c r="AS171" i="294"/>
  <c r="AS156" i="291"/>
  <c r="AM159" i="291"/>
  <c r="AM263" i="294"/>
  <c r="AS260" i="294"/>
  <c r="AM176" i="292"/>
  <c r="AS173" i="292"/>
  <c r="AM177" i="294" l="1"/>
  <c r="AS174" i="294"/>
  <c r="AS161" i="291"/>
  <c r="AM164" i="291"/>
  <c r="AM179" i="292"/>
  <c r="AS176" i="292"/>
  <c r="AS159" i="291"/>
  <c r="AM162" i="291"/>
  <c r="AM266" i="294"/>
  <c r="AS263" i="294"/>
  <c r="AM159" i="292"/>
  <c r="AS156" i="292"/>
  <c r="AM308" i="293"/>
  <c r="AS305" i="293"/>
  <c r="AM234" i="293"/>
  <c r="AS231" i="293"/>
  <c r="AS162" i="291" l="1"/>
  <c r="AM165" i="291"/>
  <c r="AS164" i="291"/>
  <c r="AM167" i="291"/>
  <c r="AM237" i="293"/>
  <c r="AS234" i="293"/>
  <c r="AM162" i="292"/>
  <c r="AS159" i="292"/>
  <c r="AM269" i="294"/>
  <c r="AS266" i="294"/>
  <c r="AM311" i="293"/>
  <c r="AS308" i="293"/>
  <c r="AM182" i="292"/>
  <c r="AS179" i="292"/>
  <c r="AM180" i="294"/>
  <c r="AS177" i="294"/>
  <c r="AM183" i="294" l="1"/>
  <c r="AS180" i="294"/>
  <c r="AM314" i="293"/>
  <c r="AS311" i="293"/>
  <c r="AM165" i="292"/>
  <c r="AS162" i="292"/>
  <c r="AM168" i="291"/>
  <c r="AS165" i="291"/>
  <c r="AM170" i="291"/>
  <c r="AS167" i="291"/>
  <c r="AM185" i="292"/>
  <c r="AS182" i="292"/>
  <c r="AM272" i="294"/>
  <c r="AS269" i="294"/>
  <c r="AM240" i="293"/>
  <c r="AS237" i="293"/>
  <c r="AM243" i="293" l="1"/>
  <c r="AS240" i="293"/>
  <c r="AS170" i="291"/>
  <c r="AM173" i="291"/>
  <c r="AM168" i="292"/>
  <c r="AS165" i="292"/>
  <c r="AM275" i="294"/>
  <c r="AS272" i="294"/>
  <c r="AM188" i="292"/>
  <c r="AS185" i="292"/>
  <c r="AS168" i="291"/>
  <c r="AM171" i="291"/>
  <c r="AS314" i="293"/>
  <c r="AM317" i="293"/>
  <c r="AM186" i="294"/>
  <c r="AS183" i="294"/>
  <c r="AS173" i="291" l="1"/>
  <c r="AM176" i="291"/>
  <c r="AM189" i="294"/>
  <c r="AS186" i="294"/>
  <c r="AM278" i="294"/>
  <c r="AS275" i="294"/>
  <c r="AS171" i="291"/>
  <c r="AM174" i="291"/>
  <c r="AM320" i="293"/>
  <c r="AS317" i="293"/>
  <c r="AM191" i="292"/>
  <c r="AS188" i="292"/>
  <c r="AM171" i="292"/>
  <c r="AS168" i="292"/>
  <c r="AM246" i="293"/>
  <c r="AS243" i="293"/>
  <c r="AM194" i="292" l="1"/>
  <c r="AS191" i="292"/>
  <c r="AM192" i="294"/>
  <c r="AS189" i="294"/>
  <c r="AS174" i="291"/>
  <c r="AM177" i="291"/>
  <c r="AM179" i="291"/>
  <c r="AS176" i="291"/>
  <c r="AM249" i="293"/>
  <c r="AS246" i="293"/>
  <c r="AM174" i="292"/>
  <c r="AS171" i="292"/>
  <c r="AM323" i="293"/>
  <c r="AS320" i="293"/>
  <c r="AM281" i="294"/>
  <c r="AS278" i="294"/>
  <c r="AS177" i="291" l="1"/>
  <c r="AM180" i="291"/>
  <c r="AM284" i="294"/>
  <c r="AS281" i="294"/>
  <c r="AM252" i="293"/>
  <c r="AS249" i="293"/>
  <c r="AM177" i="292"/>
  <c r="AS174" i="292"/>
  <c r="AM326" i="293"/>
  <c r="AS323" i="293"/>
  <c r="AS179" i="291"/>
  <c r="AM182" i="291"/>
  <c r="AM195" i="294"/>
  <c r="AS192" i="294"/>
  <c r="AM197" i="292"/>
  <c r="AS194" i="292"/>
  <c r="AM200" i="292" l="1"/>
  <c r="AS197" i="292"/>
  <c r="AM287" i="294"/>
  <c r="AS284" i="294"/>
  <c r="AS180" i="291"/>
  <c r="AM183" i="291"/>
  <c r="AS182" i="291"/>
  <c r="AM185" i="291"/>
  <c r="AM329" i="293"/>
  <c r="AS326" i="293"/>
  <c r="AM198" i="294"/>
  <c r="AS195" i="294"/>
  <c r="AM180" i="292"/>
  <c r="AS177" i="292"/>
  <c r="AM255" i="293"/>
  <c r="AS252" i="293"/>
  <c r="AM258" i="293" l="1"/>
  <c r="AS255" i="293"/>
  <c r="AM332" i="293"/>
  <c r="AS329" i="293"/>
  <c r="AM203" i="292"/>
  <c r="AS200" i="292"/>
  <c r="AM188" i="291"/>
  <c r="AS185" i="291"/>
  <c r="AM186" i="291"/>
  <c r="AS183" i="291"/>
  <c r="AM183" i="292"/>
  <c r="AS180" i="292"/>
  <c r="AM201" i="294"/>
  <c r="AS198" i="294"/>
  <c r="AM290" i="294"/>
  <c r="AS287" i="294"/>
  <c r="AS290" i="294" l="1"/>
  <c r="AM293" i="294"/>
  <c r="AM206" i="292"/>
  <c r="AS203" i="292"/>
  <c r="AM186" i="292"/>
  <c r="AS183" i="292"/>
  <c r="AM204" i="294"/>
  <c r="AS201" i="294"/>
  <c r="AS186" i="291"/>
  <c r="AM189" i="291"/>
  <c r="AS188" i="291"/>
  <c r="AM191" i="291"/>
  <c r="AM335" i="293"/>
  <c r="AS332" i="293"/>
  <c r="AM261" i="293"/>
  <c r="AS258" i="293"/>
  <c r="AM264" i="293" l="1"/>
  <c r="AS261" i="293"/>
  <c r="AM207" i="294"/>
  <c r="AS204" i="294"/>
  <c r="AM189" i="292"/>
  <c r="AS186" i="292"/>
  <c r="AM209" i="292"/>
  <c r="AS206" i="292"/>
  <c r="AM194" i="291"/>
  <c r="AS191" i="291"/>
  <c r="AM192" i="291"/>
  <c r="AS189" i="291"/>
  <c r="AM296" i="294"/>
  <c r="AS293" i="294"/>
  <c r="AM338" i="293"/>
  <c r="AS335" i="293"/>
  <c r="AM299" i="294" l="1"/>
  <c r="AS296" i="294"/>
  <c r="AM195" i="291"/>
  <c r="AS192" i="291"/>
  <c r="AM212" i="292"/>
  <c r="AS209" i="292"/>
  <c r="AM210" i="294"/>
  <c r="AS207" i="294"/>
  <c r="AM341" i="293"/>
  <c r="AS338" i="293"/>
  <c r="AM197" i="291"/>
  <c r="AS194" i="291"/>
  <c r="AM192" i="292"/>
  <c r="AS189" i="292"/>
  <c r="AM267" i="293"/>
  <c r="AS264" i="293"/>
  <c r="AM270" i="293" l="1"/>
  <c r="AS267" i="293"/>
  <c r="AM200" i="291"/>
  <c r="AS197" i="291"/>
  <c r="AM215" i="292"/>
  <c r="AS212" i="292"/>
  <c r="AM302" i="294"/>
  <c r="AS299" i="294"/>
  <c r="AM195" i="292"/>
  <c r="AS192" i="292"/>
  <c r="AM344" i="293"/>
  <c r="AS341" i="293"/>
  <c r="AM213" i="294"/>
  <c r="AS210" i="294"/>
  <c r="AM198" i="291"/>
  <c r="AS195" i="291"/>
  <c r="AM198" i="292" l="1"/>
  <c r="AS195" i="292"/>
  <c r="AS200" i="291"/>
  <c r="AM203" i="291"/>
  <c r="AM216" i="294"/>
  <c r="AS213" i="294"/>
  <c r="AM218" i="292"/>
  <c r="AS215" i="292"/>
  <c r="AM201" i="291"/>
  <c r="AS198" i="291"/>
  <c r="AM347" i="293"/>
  <c r="AS344" i="293"/>
  <c r="AS302" i="294"/>
  <c r="AM305" i="294"/>
  <c r="AM273" i="293"/>
  <c r="AS270" i="293"/>
  <c r="AM350" i="293" l="1"/>
  <c r="AS347" i="293"/>
  <c r="AM221" i="292"/>
  <c r="AS218" i="292"/>
  <c r="AM308" i="294"/>
  <c r="AS305" i="294"/>
  <c r="AM206" i="291"/>
  <c r="AS203" i="291"/>
  <c r="AM276" i="293"/>
  <c r="AS273" i="293"/>
  <c r="AM201" i="292"/>
  <c r="AS198" i="292"/>
  <c r="AM204" i="291"/>
  <c r="AS201" i="291"/>
  <c r="AM219" i="294"/>
  <c r="AS216" i="294"/>
  <c r="AM207" i="291" l="1"/>
  <c r="AS204" i="291"/>
  <c r="AM279" i="293"/>
  <c r="AS276" i="293"/>
  <c r="AM311" i="294"/>
  <c r="AS308" i="294"/>
  <c r="AM224" i="292"/>
  <c r="AS221" i="292"/>
  <c r="AM222" i="294"/>
  <c r="AS219" i="294"/>
  <c r="AM204" i="292"/>
  <c r="AS201" i="292"/>
  <c r="AM209" i="291"/>
  <c r="AS206" i="291"/>
  <c r="AM353" i="293"/>
  <c r="AS350" i="293"/>
  <c r="AM356" i="293" l="1"/>
  <c r="AS353" i="293"/>
  <c r="AM212" i="291"/>
  <c r="AS209" i="291"/>
  <c r="AM225" i="294"/>
  <c r="AS222" i="294"/>
  <c r="AM314" i="294"/>
  <c r="AS311" i="294"/>
  <c r="AS207" i="291"/>
  <c r="AM210" i="291"/>
  <c r="AM207" i="292"/>
  <c r="AS204" i="292"/>
  <c r="AM227" i="292"/>
  <c r="AS224" i="292"/>
  <c r="AM282" i="293"/>
  <c r="AS279" i="293"/>
  <c r="AM230" i="292" l="1"/>
  <c r="AS227" i="292"/>
  <c r="AS314" i="294"/>
  <c r="AM317" i="294"/>
  <c r="AM215" i="291"/>
  <c r="AS212" i="291"/>
  <c r="AM213" i="291"/>
  <c r="AS210" i="291"/>
  <c r="AM285" i="293"/>
  <c r="AS282" i="293"/>
  <c r="AM210" i="292"/>
  <c r="AS207" i="292"/>
  <c r="AM228" i="294"/>
  <c r="AS225" i="294"/>
  <c r="AM359" i="293"/>
  <c r="AS356" i="293"/>
  <c r="AM320" i="294" l="1"/>
  <c r="AS317" i="294"/>
  <c r="AM362" i="293"/>
  <c r="AS359" i="293"/>
  <c r="AM213" i="292"/>
  <c r="AS210" i="292"/>
  <c r="AS213" i="291"/>
  <c r="AM216" i="291"/>
  <c r="AM233" i="292"/>
  <c r="AS230" i="292"/>
  <c r="AM231" i="294"/>
  <c r="AS228" i="294"/>
  <c r="AM288" i="293"/>
  <c r="AS285" i="293"/>
  <c r="AM218" i="291"/>
  <c r="AS215" i="291"/>
  <c r="AM219" i="291" l="1"/>
  <c r="AS216" i="291"/>
  <c r="AM365" i="293"/>
  <c r="AS362" i="293"/>
  <c r="AM291" i="293"/>
  <c r="AS288" i="293"/>
  <c r="AS218" i="291"/>
  <c r="AM221" i="291"/>
  <c r="AM234" i="294"/>
  <c r="AS231" i="294"/>
  <c r="AM236" i="292"/>
  <c r="AS233" i="292"/>
  <c r="AM216" i="292"/>
  <c r="AS213" i="292"/>
  <c r="AM323" i="294"/>
  <c r="AS320" i="294"/>
  <c r="AM224" i="291" l="1"/>
  <c r="AS221" i="291"/>
  <c r="AM326" i="294"/>
  <c r="AS323" i="294"/>
  <c r="AM239" i="292"/>
  <c r="AS236" i="292"/>
  <c r="AM368" i="293"/>
  <c r="AS365" i="293"/>
  <c r="AS219" i="291"/>
  <c r="AM222" i="291"/>
  <c r="AM219" i="292"/>
  <c r="AS216" i="292"/>
  <c r="AM237" i="294"/>
  <c r="AS234" i="294"/>
  <c r="AM294" i="293"/>
  <c r="AS291" i="293"/>
  <c r="AM371" i="293" l="1"/>
  <c r="AS368" i="293"/>
  <c r="AM329" i="294"/>
  <c r="AS326" i="294"/>
  <c r="AM225" i="291"/>
  <c r="AS222" i="291"/>
  <c r="AM240" i="294"/>
  <c r="AS237" i="294"/>
  <c r="AM297" i="293"/>
  <c r="AS294" i="293"/>
  <c r="AM222" i="292"/>
  <c r="AS219" i="292"/>
  <c r="AM242" i="292"/>
  <c r="AS239" i="292"/>
  <c r="AM227" i="291"/>
  <c r="AS224" i="291"/>
  <c r="AM230" i="291" l="1"/>
  <c r="AS227" i="291"/>
  <c r="AM225" i="292"/>
  <c r="AS222" i="292"/>
  <c r="AM243" i="294"/>
  <c r="AS240" i="294"/>
  <c r="AM332" i="294"/>
  <c r="AS329" i="294"/>
  <c r="AM245" i="292"/>
  <c r="AS242" i="292"/>
  <c r="AM300" i="293"/>
  <c r="AS297" i="293"/>
  <c r="AM228" i="291"/>
  <c r="AS225" i="291"/>
  <c r="AM374" i="293"/>
  <c r="AS371" i="293"/>
  <c r="AM377" i="293" l="1"/>
  <c r="AS374" i="293"/>
  <c r="AM303" i="293"/>
  <c r="AS300" i="293"/>
  <c r="AM335" i="294"/>
  <c r="AS332" i="294"/>
  <c r="AM228" i="292"/>
  <c r="AS225" i="292"/>
  <c r="AM231" i="291"/>
  <c r="AS228" i="291"/>
  <c r="AM248" i="292"/>
  <c r="AS245" i="292"/>
  <c r="AM246" i="294"/>
  <c r="AS243" i="294"/>
  <c r="AS230" i="291"/>
  <c r="AM233" i="291"/>
  <c r="AM234" i="291" l="1"/>
  <c r="AS231" i="291"/>
  <c r="AM338" i="294"/>
  <c r="AS335" i="294"/>
  <c r="AM380" i="293"/>
  <c r="AS377" i="293"/>
  <c r="AM236" i="291"/>
  <c r="AS233" i="291"/>
  <c r="AM249" i="294"/>
  <c r="AS246" i="294"/>
  <c r="AM251" i="292"/>
  <c r="AS248" i="292"/>
  <c r="AM231" i="292"/>
  <c r="AS228" i="292"/>
  <c r="AM306" i="293"/>
  <c r="AS303" i="293"/>
  <c r="AM234" i="292" l="1"/>
  <c r="AS231" i="292"/>
  <c r="AS249" i="294"/>
  <c r="AM252" i="294"/>
  <c r="AM383" i="293"/>
  <c r="AS380" i="293"/>
  <c r="AM237" i="291"/>
  <c r="AS234" i="291"/>
  <c r="AM309" i="293"/>
  <c r="AS306" i="293"/>
  <c r="AM254" i="292"/>
  <c r="AS251" i="292"/>
  <c r="AS236" i="291"/>
  <c r="AM239" i="291"/>
  <c r="AM341" i="294"/>
  <c r="AS338" i="294"/>
  <c r="AM255" i="294" l="1"/>
  <c r="AS252" i="294"/>
  <c r="AS309" i="293"/>
  <c r="AM312" i="293"/>
  <c r="AM240" i="291"/>
  <c r="AS237" i="291"/>
  <c r="AM242" i="291"/>
  <c r="AS239" i="291"/>
  <c r="AM344" i="294"/>
  <c r="AS341" i="294"/>
  <c r="AM257" i="292"/>
  <c r="AS254" i="292"/>
  <c r="AM386" i="293"/>
  <c r="AS383" i="293"/>
  <c r="AM237" i="292"/>
  <c r="AS234" i="292"/>
  <c r="AM240" i="292" l="1"/>
  <c r="AS237" i="292"/>
  <c r="AM347" i="294"/>
  <c r="AS344" i="294"/>
  <c r="AM245" i="291"/>
  <c r="AS242" i="291"/>
  <c r="AM315" i="293"/>
  <c r="AS312" i="293"/>
  <c r="AM389" i="293"/>
  <c r="AS386" i="293"/>
  <c r="AM260" i="292"/>
  <c r="AS257" i="292"/>
  <c r="AM243" i="291"/>
  <c r="AS240" i="291"/>
  <c r="AS255" i="294"/>
  <c r="AM258" i="294"/>
  <c r="AM248" i="291" l="1"/>
  <c r="AS245" i="291"/>
  <c r="AM261" i="294"/>
  <c r="AS258" i="294"/>
  <c r="AM392" i="293"/>
  <c r="AS389" i="293"/>
  <c r="AM246" i="291"/>
  <c r="AS243" i="291"/>
  <c r="AM263" i="292"/>
  <c r="AS260" i="292"/>
  <c r="AS315" i="293"/>
  <c r="AM318" i="293"/>
  <c r="AM350" i="294"/>
  <c r="AS347" i="294"/>
  <c r="AM243" i="292"/>
  <c r="AS240" i="292"/>
  <c r="AM321" i="293" l="1"/>
  <c r="AS318" i="293"/>
  <c r="AM246" i="292"/>
  <c r="AS243" i="292"/>
  <c r="AM249" i="291"/>
  <c r="AS246" i="291"/>
  <c r="AM353" i="294"/>
  <c r="AS350" i="294"/>
  <c r="AM266" i="292"/>
  <c r="AS263" i="292"/>
  <c r="AM395" i="293"/>
  <c r="AS392" i="293"/>
  <c r="AS261" i="294"/>
  <c r="AM264" i="294"/>
  <c r="AS248" i="291"/>
  <c r="AM251" i="291"/>
  <c r="AM254" i="291" l="1"/>
  <c r="AS251" i="291"/>
  <c r="AM398" i="293"/>
  <c r="AS395" i="293"/>
  <c r="AM356" i="294"/>
  <c r="AS353" i="294"/>
  <c r="AM249" i="292"/>
  <c r="AS246" i="292"/>
  <c r="AM267" i="294"/>
  <c r="AS264" i="294"/>
  <c r="AM269" i="292"/>
  <c r="AS269" i="292" s="1"/>
  <c r="AS266" i="292"/>
  <c r="AM252" i="291"/>
  <c r="AS249" i="291"/>
  <c r="AM324" i="293"/>
  <c r="AS321" i="293"/>
  <c r="AM327" i="293" l="1"/>
  <c r="AS324" i="293"/>
  <c r="AS267" i="294"/>
  <c r="AM270" i="294"/>
  <c r="AM401" i="293"/>
  <c r="AS398" i="293"/>
  <c r="AM255" i="291"/>
  <c r="AS252" i="291"/>
  <c r="AM252" i="292"/>
  <c r="AS249" i="292"/>
  <c r="AM359" i="294"/>
  <c r="AS356" i="294"/>
  <c r="AS254" i="291"/>
  <c r="AM257" i="291"/>
  <c r="AM273" i="294" l="1"/>
  <c r="AS270" i="294"/>
  <c r="AM362" i="294"/>
  <c r="AS359" i="294"/>
  <c r="AS255" i="291"/>
  <c r="AM258" i="291"/>
  <c r="AM260" i="291"/>
  <c r="AS257" i="291"/>
  <c r="AM255" i="292"/>
  <c r="AS252" i="292"/>
  <c r="AM404" i="293"/>
  <c r="AS401" i="293"/>
  <c r="AM330" i="293"/>
  <c r="AS327" i="293"/>
  <c r="AM407" i="293" l="1"/>
  <c r="AS404" i="293"/>
  <c r="AM365" i="294"/>
  <c r="AS362" i="294"/>
  <c r="AM261" i="291"/>
  <c r="AS258" i="291"/>
  <c r="AS260" i="291"/>
  <c r="AM263" i="291"/>
  <c r="AM333" i="293"/>
  <c r="AS330" i="293"/>
  <c r="AM258" i="292"/>
  <c r="AS255" i="292"/>
  <c r="AM276" i="294"/>
  <c r="AS273" i="294"/>
  <c r="AM266" i="291" l="1"/>
  <c r="AS263" i="291"/>
  <c r="AM368" i="294"/>
  <c r="AS365" i="294"/>
  <c r="AM261" i="292"/>
  <c r="AS258" i="292"/>
  <c r="AM279" i="294"/>
  <c r="AS276" i="294"/>
  <c r="AM336" i="293"/>
  <c r="AS333" i="293"/>
  <c r="AS261" i="291"/>
  <c r="AM264" i="291"/>
  <c r="AM410" i="293"/>
  <c r="AS407" i="293"/>
  <c r="AM267" i="291" l="1"/>
  <c r="AS264" i="291"/>
  <c r="AM282" i="294"/>
  <c r="AS279" i="294"/>
  <c r="AM371" i="294"/>
  <c r="AS368" i="294"/>
  <c r="AM413" i="293"/>
  <c r="AS410" i="293"/>
  <c r="AM339" i="293"/>
  <c r="AS336" i="293"/>
  <c r="AM264" i="292"/>
  <c r="AS261" i="292"/>
  <c r="AS266" i="291"/>
  <c r="AM269" i="291"/>
  <c r="AS269" i="291" s="1"/>
  <c r="AM267" i="292" l="1"/>
  <c r="AS264" i="292"/>
  <c r="AM416" i="293"/>
  <c r="AS413" i="293"/>
  <c r="AM285" i="294"/>
  <c r="AS282" i="294"/>
  <c r="AM342" i="293"/>
  <c r="AS339" i="293"/>
  <c r="AM374" i="294"/>
  <c r="AS371" i="294"/>
  <c r="AS267" i="291"/>
  <c r="AM270" i="291"/>
  <c r="AS270" i="291" s="1"/>
  <c r="AM345" i="293" l="1"/>
  <c r="AS342" i="293"/>
  <c r="AM419" i="293"/>
  <c r="AS416" i="293"/>
  <c r="AM377" i="294"/>
  <c r="AS374" i="294"/>
  <c r="AM288" i="294"/>
  <c r="AS285" i="294"/>
  <c r="AM270" i="292"/>
  <c r="AS270" i="292" s="1"/>
  <c r="AS267" i="292"/>
  <c r="AM291" i="294" l="1"/>
  <c r="AS288" i="294"/>
  <c r="AM422" i="293"/>
  <c r="AS419" i="293"/>
  <c r="AM380" i="294"/>
  <c r="AS377" i="294"/>
  <c r="AM348" i="293"/>
  <c r="AS345" i="293"/>
  <c r="AM351" i="293" l="1"/>
  <c r="AS348" i="293"/>
  <c r="AM425" i="293"/>
  <c r="AS422" i="293"/>
  <c r="AM383" i="294"/>
  <c r="AS380" i="294"/>
  <c r="AM294" i="294"/>
  <c r="AS291" i="294"/>
  <c r="AM297" i="294" l="1"/>
  <c r="AS294" i="294"/>
  <c r="AM428" i="293"/>
  <c r="AS425" i="293"/>
  <c r="AM386" i="294"/>
  <c r="AS383" i="294"/>
  <c r="AM354" i="293"/>
  <c r="AS351" i="293"/>
  <c r="AM357" i="293" l="1"/>
  <c r="AS354" i="293"/>
  <c r="AM431" i="293"/>
  <c r="AS428" i="293"/>
  <c r="AM389" i="294"/>
  <c r="AS386" i="294"/>
  <c r="AM300" i="294"/>
  <c r="AS297" i="294"/>
  <c r="AM303" i="294" l="1"/>
  <c r="AS300" i="294"/>
  <c r="AM434" i="293"/>
  <c r="AS431" i="293"/>
  <c r="AM392" i="294"/>
  <c r="AS389" i="294"/>
  <c r="AM360" i="293"/>
  <c r="AS357" i="293"/>
  <c r="AM363" i="293" l="1"/>
  <c r="AS360" i="293"/>
  <c r="AM437" i="293"/>
  <c r="AS434" i="293"/>
  <c r="AM395" i="294"/>
  <c r="AS392" i="294"/>
  <c r="AM306" i="294"/>
  <c r="AS303" i="294"/>
  <c r="AM309" i="294" l="1"/>
  <c r="AS306" i="294"/>
  <c r="AM440" i="293"/>
  <c r="AS437" i="293"/>
  <c r="AM398" i="294"/>
  <c r="AS395" i="294"/>
  <c r="AM366" i="293"/>
  <c r="AS363" i="293"/>
  <c r="AM369" i="293" l="1"/>
  <c r="AS366" i="293"/>
  <c r="AM443" i="293"/>
  <c r="AS440" i="293"/>
  <c r="AM401" i="294"/>
  <c r="AS398" i="294"/>
  <c r="AM312" i="294"/>
  <c r="AS309" i="294"/>
  <c r="AM446" i="293" l="1"/>
  <c r="AS443" i="293"/>
  <c r="AM315" i="294"/>
  <c r="AS312" i="294"/>
  <c r="AM404" i="294"/>
  <c r="AS401" i="294"/>
  <c r="AM372" i="293"/>
  <c r="AS369" i="293"/>
  <c r="AM318" i="294" l="1"/>
  <c r="AS315" i="294"/>
  <c r="AM375" i="293"/>
  <c r="AS372" i="293"/>
  <c r="AM407" i="294"/>
  <c r="AS404" i="294"/>
  <c r="AM449" i="293"/>
  <c r="AS446" i="293"/>
  <c r="AM452" i="293" l="1"/>
  <c r="AS449" i="293"/>
  <c r="AM378" i="293"/>
  <c r="AS375" i="293"/>
  <c r="AM410" i="294"/>
  <c r="AS407" i="294"/>
  <c r="AM321" i="294"/>
  <c r="AS318" i="294"/>
  <c r="AM324" i="294" l="1"/>
  <c r="AS321" i="294"/>
  <c r="AM381" i="293"/>
  <c r="AS378" i="293"/>
  <c r="AM413" i="294"/>
  <c r="AS410" i="294"/>
  <c r="AM455" i="293"/>
  <c r="AS452" i="293"/>
  <c r="AM458" i="293" l="1"/>
  <c r="AS455" i="293"/>
  <c r="AM384" i="293"/>
  <c r="AS381" i="293"/>
  <c r="AM416" i="294"/>
  <c r="AS413" i="294"/>
  <c r="AM327" i="294"/>
  <c r="AS324" i="294"/>
  <c r="AM330" i="294" l="1"/>
  <c r="AS327" i="294"/>
  <c r="AM387" i="293"/>
  <c r="AS384" i="293"/>
  <c r="AM419" i="294"/>
  <c r="AS416" i="294"/>
  <c r="AM461" i="293"/>
  <c r="AS458" i="293"/>
  <c r="AM464" i="293" l="1"/>
  <c r="AS461" i="293"/>
  <c r="AM390" i="293"/>
  <c r="AS387" i="293"/>
  <c r="AM422" i="294"/>
  <c r="AS419" i="294"/>
  <c r="AM333" i="294"/>
  <c r="AS330" i="294"/>
  <c r="AM336" i="294" l="1"/>
  <c r="AS333" i="294"/>
  <c r="AM393" i="293"/>
  <c r="AS390" i="293"/>
  <c r="AM425" i="294"/>
  <c r="AS422" i="294"/>
  <c r="AM467" i="293"/>
  <c r="AS464" i="293"/>
  <c r="AM470" i="293" l="1"/>
  <c r="AS467" i="293"/>
  <c r="AM396" i="293"/>
  <c r="AS393" i="293"/>
  <c r="AM428" i="294"/>
  <c r="AS425" i="294"/>
  <c r="AM339" i="294"/>
  <c r="AS336" i="294"/>
  <c r="AM342" i="294" l="1"/>
  <c r="AS339" i="294"/>
  <c r="AM399" i="293"/>
  <c r="AS396" i="293"/>
  <c r="AM431" i="294"/>
  <c r="AS428" i="294"/>
  <c r="AM473" i="293"/>
  <c r="AS470" i="293"/>
  <c r="AM476" i="293" l="1"/>
  <c r="AS473" i="293"/>
  <c r="AM402" i="293"/>
  <c r="AS399" i="293"/>
  <c r="AM434" i="294"/>
  <c r="AS431" i="294"/>
  <c r="AM345" i="294"/>
  <c r="AS342" i="294"/>
  <c r="AM348" i="294" l="1"/>
  <c r="AS345" i="294"/>
  <c r="AM405" i="293"/>
  <c r="AS402" i="293"/>
  <c r="AM437" i="294"/>
  <c r="AS434" i="294"/>
  <c r="AM479" i="293"/>
  <c r="AS476" i="293"/>
  <c r="AM482" i="293" l="1"/>
  <c r="AS479" i="293"/>
  <c r="AM408" i="293"/>
  <c r="AS405" i="293"/>
  <c r="AM440" i="294"/>
  <c r="AS437" i="294"/>
  <c r="AM351" i="294"/>
  <c r="AS348" i="294"/>
  <c r="AM354" i="294" l="1"/>
  <c r="AS351" i="294"/>
  <c r="AM411" i="293"/>
  <c r="AS408" i="293"/>
  <c r="AM443" i="294"/>
  <c r="AS440" i="294"/>
  <c r="AM485" i="293"/>
  <c r="AS482" i="293"/>
  <c r="AM414" i="293" l="1"/>
  <c r="AS411" i="293"/>
  <c r="AM488" i="293"/>
  <c r="AS485" i="293"/>
  <c r="AM446" i="294"/>
  <c r="AS443" i="294"/>
  <c r="AM357" i="294"/>
  <c r="AS354" i="294"/>
  <c r="AM360" i="294" l="1"/>
  <c r="AS357" i="294"/>
  <c r="AM491" i="293"/>
  <c r="AS488" i="293"/>
  <c r="AM449" i="294"/>
  <c r="AS446" i="294"/>
  <c r="AM417" i="293"/>
  <c r="AS414" i="293"/>
  <c r="AM420" i="293" l="1"/>
  <c r="AS417" i="293"/>
  <c r="AM494" i="293"/>
  <c r="AS491" i="293"/>
  <c r="AM452" i="294"/>
  <c r="AS449" i="294"/>
  <c r="AM363" i="294"/>
  <c r="AS360" i="294"/>
  <c r="AM497" i="293" l="1"/>
  <c r="AS494" i="293"/>
  <c r="AM366" i="294"/>
  <c r="AS363" i="294"/>
  <c r="AM455" i="294"/>
  <c r="AS452" i="294"/>
  <c r="AM423" i="293"/>
  <c r="AS420" i="293"/>
  <c r="AM426" i="293" l="1"/>
  <c r="AS423" i="293"/>
  <c r="AM369" i="294"/>
  <c r="AS366" i="294"/>
  <c r="AM458" i="294"/>
  <c r="AS455" i="294"/>
  <c r="AM500" i="293"/>
  <c r="AS497" i="293"/>
  <c r="AM503" i="293" l="1"/>
  <c r="AS500" i="293"/>
  <c r="AM372" i="294"/>
  <c r="AS369" i="294"/>
  <c r="AM461" i="294"/>
  <c r="AS458" i="294"/>
  <c r="AM429" i="293"/>
  <c r="AS426" i="293"/>
  <c r="AM432" i="293" l="1"/>
  <c r="AS429" i="293"/>
  <c r="AM375" i="294"/>
  <c r="AS372" i="294"/>
  <c r="AM464" i="294"/>
  <c r="AS461" i="294"/>
  <c r="AM506" i="293"/>
  <c r="AS503" i="293"/>
  <c r="AM509" i="293" l="1"/>
  <c r="AS506" i="293"/>
  <c r="AM378" i="294"/>
  <c r="AS375" i="294"/>
  <c r="AM467" i="294"/>
  <c r="AS464" i="294"/>
  <c r="AM435" i="293"/>
  <c r="AS432" i="293"/>
  <c r="AM438" i="293" l="1"/>
  <c r="AS435" i="293"/>
  <c r="AM381" i="294"/>
  <c r="AS378" i="294"/>
  <c r="AM470" i="294"/>
  <c r="AS467" i="294"/>
  <c r="AM512" i="293"/>
  <c r="AS509" i="293"/>
  <c r="AM515" i="293" l="1"/>
  <c r="AS512" i="293"/>
  <c r="AM384" i="294"/>
  <c r="AS381" i="294"/>
  <c r="AM473" i="294"/>
  <c r="AS470" i="294"/>
  <c r="AM441" i="293"/>
  <c r="AS438" i="293"/>
  <c r="AM444" i="293" l="1"/>
  <c r="AS441" i="293"/>
  <c r="AM387" i="294"/>
  <c r="AS384" i="294"/>
  <c r="AM476" i="294"/>
  <c r="AS473" i="294"/>
  <c r="AM518" i="293"/>
  <c r="AS515" i="293"/>
  <c r="AM521" i="293" l="1"/>
  <c r="AS518" i="293"/>
  <c r="AM390" i="294"/>
  <c r="AS387" i="294"/>
  <c r="AM479" i="294"/>
  <c r="AS476" i="294"/>
  <c r="AM447" i="293"/>
  <c r="AS444" i="293"/>
  <c r="AM450" i="293" l="1"/>
  <c r="AS447" i="293"/>
  <c r="AM393" i="294"/>
  <c r="AS390" i="294"/>
  <c r="AM482" i="294"/>
  <c r="AS479" i="294"/>
  <c r="AM524" i="293"/>
  <c r="AS521" i="293"/>
  <c r="AM527" i="293" l="1"/>
  <c r="AS524" i="293"/>
  <c r="AM396" i="294"/>
  <c r="AS393" i="294"/>
  <c r="AM485" i="294"/>
  <c r="AS482" i="294"/>
  <c r="AM453" i="293"/>
  <c r="AS450" i="293"/>
  <c r="AM456" i="293" l="1"/>
  <c r="AS453" i="293"/>
  <c r="AM399" i="294"/>
  <c r="AS396" i="294"/>
  <c r="AM488" i="294"/>
  <c r="AS485" i="294"/>
  <c r="AM530" i="293"/>
  <c r="AS527" i="293"/>
  <c r="AM533" i="293" l="1"/>
  <c r="AS533" i="293" s="1"/>
  <c r="AS530" i="293"/>
  <c r="AM402" i="294"/>
  <c r="AS399" i="294"/>
  <c r="AM491" i="294"/>
  <c r="AS488" i="294"/>
  <c r="AM459" i="293"/>
  <c r="AS456" i="293"/>
  <c r="AM405" i="294" l="1"/>
  <c r="AS402" i="294"/>
  <c r="AM462" i="293"/>
  <c r="AS459" i="293"/>
  <c r="AM494" i="294"/>
  <c r="AS491" i="294"/>
  <c r="AM465" i="293" l="1"/>
  <c r="AS462" i="293"/>
  <c r="AM497" i="294"/>
  <c r="AS494" i="294"/>
  <c r="AM408" i="294"/>
  <c r="AS405" i="294"/>
  <c r="AM500" i="294" l="1"/>
  <c r="AS497" i="294"/>
  <c r="AM411" i="294"/>
  <c r="AS408" i="294"/>
  <c r="AM468" i="293"/>
  <c r="AS465" i="293"/>
  <c r="AM414" i="294" l="1"/>
  <c r="AS411" i="294"/>
  <c r="AM471" i="293"/>
  <c r="AS468" i="293"/>
  <c r="AM503" i="294"/>
  <c r="AS500" i="294"/>
  <c r="AM474" i="293" l="1"/>
  <c r="AS471" i="293"/>
  <c r="AM506" i="294"/>
  <c r="AS503" i="294"/>
  <c r="AM417" i="294"/>
  <c r="AS414" i="294"/>
  <c r="AM509" i="294" l="1"/>
  <c r="AS506" i="294"/>
  <c r="AM420" i="294"/>
  <c r="AS417" i="294"/>
  <c r="AM477" i="293"/>
  <c r="AS474" i="293"/>
  <c r="AM423" i="294" l="1"/>
  <c r="AS420" i="294"/>
  <c r="AM480" i="293"/>
  <c r="AS477" i="293"/>
  <c r="AM512" i="294"/>
  <c r="AS509" i="294"/>
  <c r="AM483" i="293" l="1"/>
  <c r="AS480" i="293"/>
  <c r="AM515" i="294"/>
  <c r="AS512" i="294"/>
  <c r="AM426" i="294"/>
  <c r="AS423" i="294"/>
  <c r="AM518" i="294" l="1"/>
  <c r="AS515" i="294"/>
  <c r="AM429" i="294"/>
  <c r="AS426" i="294"/>
  <c r="AM486" i="293"/>
  <c r="AS483" i="293"/>
  <c r="AM432" i="294" l="1"/>
  <c r="AS429" i="294"/>
  <c r="AM489" i="293"/>
  <c r="AS486" i="293"/>
  <c r="AM521" i="294"/>
  <c r="AS518" i="294"/>
  <c r="AM492" i="293" l="1"/>
  <c r="AS489" i="293"/>
  <c r="AM524" i="294"/>
  <c r="AS521" i="294"/>
  <c r="AM435" i="294"/>
  <c r="AS432" i="294"/>
  <c r="AM527" i="294" l="1"/>
  <c r="AS524" i="294"/>
  <c r="AM438" i="294"/>
  <c r="AS435" i="294"/>
  <c r="AM495" i="293"/>
  <c r="AS492" i="293"/>
  <c r="AM441" i="294" l="1"/>
  <c r="AS438" i="294"/>
  <c r="AM498" i="293"/>
  <c r="AS495" i="293"/>
  <c r="AM530" i="294"/>
  <c r="AS527" i="294"/>
  <c r="AM501" i="293" l="1"/>
  <c r="AS498" i="293"/>
  <c r="AM533" i="294"/>
  <c r="AS533" i="294" s="1"/>
  <c r="AS530" i="294"/>
  <c r="AM444" i="294"/>
  <c r="AS441" i="294"/>
  <c r="AM447" i="294" l="1"/>
  <c r="AS444" i="294"/>
  <c r="AM504" i="293"/>
  <c r="AS501" i="293"/>
  <c r="AM507" i="293" l="1"/>
  <c r="AS504" i="293"/>
  <c r="AM450" i="294"/>
  <c r="AS447" i="294"/>
  <c r="AM453" i="294" l="1"/>
  <c r="AS450" i="294"/>
  <c r="AM510" i="293"/>
  <c r="AS507" i="293"/>
  <c r="AM513" i="293" l="1"/>
  <c r="AS510" i="293"/>
  <c r="AM456" i="294"/>
  <c r="AS453" i="294"/>
  <c r="AM459" i="294" l="1"/>
  <c r="AS456" i="294"/>
  <c r="AM516" i="293"/>
  <c r="AS513" i="293"/>
  <c r="AM519" i="293" l="1"/>
  <c r="AS516" i="293"/>
  <c r="AM462" i="294"/>
  <c r="AS459" i="294"/>
  <c r="AM465" i="294" l="1"/>
  <c r="AS462" i="294"/>
  <c r="AM522" i="293"/>
  <c r="AS519" i="293"/>
  <c r="AM525" i="293" l="1"/>
  <c r="AS522" i="293"/>
  <c r="AM468" i="294"/>
  <c r="AS465" i="294"/>
  <c r="AM471" i="294" l="1"/>
  <c r="AS468" i="294"/>
  <c r="AM528" i="293"/>
  <c r="AS525" i="293"/>
  <c r="AM531" i="293" l="1"/>
  <c r="AS528" i="293"/>
  <c r="AM474" i="294"/>
  <c r="AS471" i="294"/>
  <c r="AM477" i="294" l="1"/>
  <c r="AS474" i="294"/>
  <c r="AM534" i="293"/>
  <c r="AS534" i="293" s="1"/>
  <c r="AS531" i="293"/>
  <c r="AM480" i="294" l="1"/>
  <c r="AS477" i="294"/>
  <c r="AM483" i="294" l="1"/>
  <c r="AS480" i="294"/>
  <c r="AM486" i="294" l="1"/>
  <c r="AS483" i="294"/>
  <c r="AM489" i="294" l="1"/>
  <c r="AS486" i="294"/>
  <c r="AM492" i="294" l="1"/>
  <c r="AS489" i="294"/>
  <c r="AM495" i="294" l="1"/>
  <c r="AS492" i="294"/>
  <c r="AM498" i="294" l="1"/>
  <c r="AS495" i="294"/>
  <c r="AM501" i="294" l="1"/>
  <c r="AS498" i="294"/>
  <c r="AM504" i="294" l="1"/>
  <c r="AS501" i="294"/>
  <c r="AM507" i="294" l="1"/>
  <c r="AS504" i="294"/>
  <c r="AM510" i="294" l="1"/>
  <c r="AS507" i="294"/>
  <c r="AM513" i="294" l="1"/>
  <c r="AS510" i="294"/>
  <c r="AM516" i="294" l="1"/>
  <c r="AS513" i="294"/>
  <c r="AM519" i="294" l="1"/>
  <c r="AS516" i="294"/>
  <c r="AM522" i="294" l="1"/>
  <c r="AS519" i="294"/>
  <c r="AM525" i="294" l="1"/>
  <c r="AS522" i="294"/>
  <c r="AM528" i="294" l="1"/>
  <c r="AS525" i="294"/>
  <c r="AM531" i="294" l="1"/>
  <c r="AS528" i="294"/>
  <c r="AM534" i="294" l="1"/>
  <c r="AS534" i="294" s="1"/>
  <c r="AS531" i="294"/>
</calcChain>
</file>

<file path=xl/sharedStrings.xml><?xml version="1.0" encoding="utf-8"?>
<sst xmlns="http://schemas.openxmlformats.org/spreadsheetml/2006/main" count="6845" uniqueCount="3022">
  <si>
    <t>単位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</si>
  <si>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</si>
  <si>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</si>
  <si>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</si>
  <si>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</si>
  <si>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</si>
  <si>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</si>
  <si>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</si>
  <si>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</si>
  <si>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</si>
  <si>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</si>
  <si>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</si>
  <si>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</si>
  <si>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</si>
  <si>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</si>
  <si>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</si>
  <si>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</si>
  <si>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</si>
  <si>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</si>
  <si>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</si>
  <si>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</si>
  <si>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</si>
  <si>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</si>
  <si>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</si>
  <si>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</si>
  <si>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</si>
  <si>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</si>
  <si>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</si>
  <si>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</si>
  <si>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</si>
  <si>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</si>
  <si>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</si>
  <si>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</si>
  <si>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</si>
  <si>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</si>
  <si>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</si>
  <si>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</si>
  <si>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</si>
  <si>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</si>
  <si>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</si>
  <si>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</si>
  <si>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</si>
  <si>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</si>
  <si>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</si>
  <si>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</si>
  <si>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</si>
  <si>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</si>
  <si>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</si>
  <si>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</si>
  <si>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</si>
  <si>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</si>
  <si>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</si>
  <si>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</si>
  <si>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</si>
  <si>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</si>
  <si>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</si>
  <si>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</si>
  <si>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</si>
  <si>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</si>
  <si>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</si>
  <si>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</si>
  <si>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</si>
  <si>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</si>
  <si>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</si>
  <si>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</si>
  <si>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</si>
  <si>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</si>
  <si>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</si>
  <si>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</si>
  <si>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</si>
  <si>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</si>
  <si>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</si>
  <si>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</si>
  <si>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</si>
  <si>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</si>
  <si>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</si>
  <si>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</si>
  <si>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</si>
  <si>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</si>
  <si>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</si>
  <si>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</si>
  <si>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</si>
  <si>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</si>
  <si>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</si>
  <si>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</si>
  <si>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</si>
  <si>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</si>
  <si>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</si>
  <si>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</si>
  <si>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</si>
  <si>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</si>
  <si>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</si>
  <si>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</si>
  <si>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</si>
  <si>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</si>
  <si>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</si>
  <si>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</si>
  <si>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</si>
  <si>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</si>
  <si>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</si>
  <si>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</si>
  <si>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</si>
  <si>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</si>
  <si>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</si>
  <si>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</si>
  <si>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</si>
  <si>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</si>
  <si>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</si>
  <si>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</si>
  <si>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</si>
  <si>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</si>
  <si>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</si>
  <si>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</si>
  <si>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</si>
  <si>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</si>
  <si>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</si>
  <si>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</si>
  <si>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</si>
  <si>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</si>
  <si>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</si>
  <si>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</si>
  <si>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</si>
  <si>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</si>
  <si>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</si>
  <si>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</si>
  <si>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</si>
  <si>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</si>
  <si>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</si>
  <si>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</si>
  <si>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</si>
  <si>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</si>
  <si>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</si>
  <si>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</si>
  <si>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</si>
  <si>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</si>
  <si>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</si>
  <si>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</si>
  <si>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</si>
  <si>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</si>
  <si>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</si>
  <si>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</si>
  <si>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</si>
  <si>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</si>
  <si>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</si>
  <si>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</si>
  <si>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</si>
  <si>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</si>
  <si>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</si>
  <si>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</si>
  <si>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</si>
  <si>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</si>
  <si>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</si>
  <si>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</si>
  <si>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</si>
  <si>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</si>
  <si>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</si>
  <si>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</si>
  <si>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</si>
  <si>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</si>
  <si>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</si>
  <si>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</si>
  <si>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</si>
  <si>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</si>
  <si>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</si>
  <si>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</si>
  <si>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</si>
  <si>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</si>
  <si>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</si>
  <si>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</si>
  <si>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</si>
  <si>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</si>
  <si>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</si>
  <si>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</si>
  <si>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</si>
  <si>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</si>
  <si>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</si>
  <si>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</si>
  <si>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</si>
  <si>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</si>
  <si>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</si>
  <si>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</si>
  <si>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</si>
  <si>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</si>
  <si>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</si>
  <si>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</si>
  <si>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</si>
  <si>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</si>
  <si>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</si>
  <si>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</si>
  <si>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</si>
  <si>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</si>
  <si>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</si>
  <si>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</si>
  <si>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</si>
  <si>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</si>
  <si>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</si>
  <si>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</si>
  <si>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</si>
  <si>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</si>
  <si>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</si>
  <si>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</si>
  <si>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</si>
  <si>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</si>
  <si>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</si>
  <si>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</si>
  <si>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</si>
  <si>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</si>
  <si>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</si>
  <si>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</si>
  <si>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</si>
  <si>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</si>
  <si>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</si>
  <si>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</si>
  <si>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</si>
  <si>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</si>
  <si>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</si>
  <si>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</si>
  <si>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</si>
  <si>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</si>
  <si>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</si>
  <si>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</si>
  <si>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</si>
  <si>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</si>
  <si>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</si>
  <si>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</si>
  <si>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</si>
  <si>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</si>
  <si>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</si>
  <si>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</si>
  <si>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</si>
  <si>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</si>
  <si>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</si>
  <si>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</si>
  <si>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</si>
  <si>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</si>
  <si>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</si>
  <si>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</si>
  <si>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</si>
  <si>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</si>
  <si>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</si>
  <si>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</si>
  <si>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</si>
  <si>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</si>
  <si>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</si>
  <si>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</si>
  <si>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</si>
  <si>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</si>
  <si>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</si>
  <si>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</si>
  <si>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</si>
  <si>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</si>
  <si>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</si>
  <si>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</si>
  <si>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</si>
  <si>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</si>
  <si>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</si>
  <si>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</si>
  <si>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</si>
  <si>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</si>
  <si>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</si>
  <si>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</si>
  <si>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</si>
  <si>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</si>
  <si>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</si>
  <si>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</si>
  <si>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</si>
  <si>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</si>
  <si>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</si>
  <si>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</si>
  <si>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</si>
  <si>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</si>
  <si>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</si>
  <si>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</si>
  <si>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</si>
  <si>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</si>
  <si>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</si>
  <si>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</si>
  <si>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</si>
  <si>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</si>
  <si>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</si>
  <si>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</si>
  <si>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</si>
  <si>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</si>
  <si>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</si>
  <si>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</si>
  <si>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</si>
  <si>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</si>
  <si>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</si>
  <si>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</si>
  <si>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</si>
  <si>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</si>
  <si>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</si>
  <si>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</si>
  <si>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</si>
  <si>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</si>
  <si>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</si>
  <si>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</si>
  <si>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</si>
  <si>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</si>
  <si>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</si>
  <si>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</si>
  <si>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</si>
  <si>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</si>
  <si>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</si>
  <si>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</si>
  <si>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</si>
  <si>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</si>
  <si>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</si>
  <si>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</si>
  <si>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</si>
  <si>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</si>
  <si>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</si>
  <si>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</si>
  <si>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</si>
  <si>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</si>
  <si>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</si>
  <si>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</si>
  <si>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</si>
  <si>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</si>
  <si>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</si>
  <si>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</si>
  <si>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</si>
  <si>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</si>
  <si>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</si>
  <si>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</si>
  <si>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</si>
  <si>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</si>
  <si>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</si>
  <si>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</si>
  <si>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</si>
  <si>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</si>
  <si>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</si>
  <si>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</si>
  <si>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</si>
  <si>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</si>
  <si>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</si>
  <si>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</si>
  <si>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</si>
  <si>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</si>
  <si>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</si>
  <si>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</si>
  <si>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</si>
  <si>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</si>
  <si>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</si>
  <si>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</si>
  <si>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</si>
  <si>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</si>
  <si>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</si>
  <si>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</si>
  <si>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</si>
  <si>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</si>
  <si>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</si>
  <si>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</si>
  <si>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</si>
  <si>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</si>
  <si>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</si>
  <si>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</si>
  <si>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</si>
  <si>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</si>
  <si>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</si>
  <si>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</si>
  <si>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</si>
  <si>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</si>
  <si>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</si>
  <si>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</si>
  <si>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</si>
  <si>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</si>
  <si>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</si>
  <si>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</si>
  <si>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</si>
  <si>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</si>
  <si>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</si>
  <si>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</si>
  <si>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</si>
  <si>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</si>
  <si>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</si>
  <si>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</si>
  <si>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</si>
  <si>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</si>
  <si>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</si>
  <si>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</si>
  <si>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</si>
  <si>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</si>
  <si>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</si>
  <si>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</si>
  <si>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</si>
  <si>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</si>
  <si>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</si>
  <si>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</si>
  <si>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</si>
  <si>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</si>
  <si>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</si>
  <si>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</si>
  <si>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</si>
  <si>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</si>
  <si>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</si>
  <si>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</si>
  <si>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</si>
  <si>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</si>
  <si>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</si>
  <si>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</si>
  <si>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</si>
  <si>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</si>
  <si>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</si>
  <si>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</si>
  <si>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</si>
  <si>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</si>
  <si>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</si>
  <si>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</si>
  <si>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</si>
  <si>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</si>
  <si>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</si>
  <si>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</si>
  <si>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</si>
  <si>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</si>
  <si>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</si>
  <si>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</si>
  <si>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</si>
  <si>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</si>
  <si>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</si>
  <si>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</si>
  <si>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</si>
  <si>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</si>
  <si>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</si>
  <si>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</si>
  <si>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</si>
  <si>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</si>
  <si>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</si>
  <si>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</si>
  <si>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</si>
  <si>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</si>
  <si>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</si>
  <si>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</si>
  <si>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</si>
  <si>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</si>
  <si>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</si>
  <si>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</si>
  <si>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</si>
  <si>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</si>
  <si>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</si>
  <si>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</si>
  <si>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</si>
  <si>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</si>
  <si>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</si>
  <si>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</si>
  <si>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</si>
  <si>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</si>
  <si>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</si>
  <si>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</si>
  <si>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</si>
  <si>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</si>
  <si>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</si>
  <si>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</si>
  <si>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</si>
  <si>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</si>
  <si>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</si>
  <si>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</si>
  <si>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</si>
  <si>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</si>
  <si>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</si>
  <si>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</si>
  <si>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</si>
  <si>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</si>
  <si>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</si>
  <si>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</si>
  <si>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</si>
  <si>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</si>
  <si>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</si>
  <si>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</si>
  <si>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</si>
  <si>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</si>
  <si>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</si>
  <si>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</si>
  <si>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</si>
  <si>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</si>
  <si>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</si>
  <si>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</si>
  <si>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</si>
  <si>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</si>
  <si>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</si>
  <si>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</si>
  <si>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</si>
  <si>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</si>
  <si>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</si>
  <si>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</si>
  <si>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</si>
  <si>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</si>
  <si>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</si>
  <si>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</si>
  <si>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</si>
  <si>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</si>
  <si>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</si>
  <si>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</si>
  <si>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</si>
  <si>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</si>
  <si>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</si>
  <si>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</si>
  <si>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</si>
  <si>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</si>
  <si>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</si>
  <si>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</si>
  <si>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</si>
  <si>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</si>
  <si>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</si>
  <si>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</si>
  <si>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</si>
  <si>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</si>
  <si>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</si>
  <si>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</si>
  <si>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</si>
  <si>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</si>
  <si>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</si>
  <si>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</si>
  <si>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</si>
  <si>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</si>
  <si>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</si>
  <si>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</si>
  <si>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</si>
  <si>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</si>
  <si>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</si>
  <si>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</si>
  <si>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</si>
  <si>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</si>
  <si>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</si>
  <si>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</si>
  <si>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</si>
  <si>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</si>
  <si>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</si>
  <si>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</si>
  <si>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</si>
  <si>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</si>
  <si>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</si>
  <si>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</si>
  <si>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</si>
  <si>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</si>
  <si>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</si>
  <si>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</si>
  <si>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</si>
  <si>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</si>
  <si>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</si>
  <si>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</si>
  <si>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</si>
  <si>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</si>
  <si>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</si>
  <si>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</si>
  <si>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</si>
  <si>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</si>
  <si>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</si>
  <si>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</si>
  <si>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</si>
  <si>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</si>
  <si>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</si>
  <si>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</si>
  <si>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</si>
  <si>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</si>
  <si>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</si>
  <si>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</si>
  <si>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</si>
  <si>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</si>
  <si>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</si>
  <si>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</si>
  <si>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</si>
  <si>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</si>
  <si>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</si>
  <si>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</si>
  <si>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</si>
  <si>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</si>
  <si>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</si>
  <si>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</si>
  <si>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</si>
  <si>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</si>
  <si>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</si>
  <si>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</si>
  <si>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</si>
  <si>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</si>
  <si>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</si>
  <si>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</si>
  <si>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</si>
  <si>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</si>
  <si>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</si>
  <si>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</si>
  <si>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</si>
  <si>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</si>
  <si>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</si>
  <si>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</si>
  <si>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</si>
  <si>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</si>
  <si>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</si>
  <si>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</si>
  <si>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</si>
  <si>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</si>
  <si>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</si>
  <si>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</si>
  <si>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</si>
  <si>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</si>
  <si>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</si>
  <si>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B334</t>
  </si>
  <si>
    <t>B335</t>
  </si>
  <si>
    <t>B336</t>
  </si>
  <si>
    <t>B337</t>
  </si>
  <si>
    <t>B338</t>
  </si>
  <si>
    <t>B339</t>
  </si>
  <si>
    <t>B340</t>
  </si>
  <si>
    <t>B341</t>
  </si>
  <si>
    <t>B342</t>
  </si>
  <si>
    <t>B343</t>
  </si>
  <si>
    <t>B344</t>
  </si>
  <si>
    <t>B345</t>
  </si>
  <si>
    <t>B346</t>
  </si>
  <si>
    <t>B347</t>
  </si>
  <si>
    <t>B348</t>
  </si>
  <si>
    <t>B349</t>
  </si>
  <si>
    <t>B350</t>
  </si>
  <si>
    <t>B351</t>
  </si>
  <si>
    <t>B352</t>
  </si>
  <si>
    <t>B353</t>
  </si>
  <si>
    <t>B354</t>
  </si>
  <si>
    <t>B355</t>
  </si>
  <si>
    <t>B356</t>
  </si>
  <si>
    <t>B357</t>
  </si>
  <si>
    <t>B358</t>
  </si>
  <si>
    <t>B359</t>
  </si>
  <si>
    <t>B360</t>
  </si>
  <si>
    <t>B361</t>
  </si>
  <si>
    <t>B362</t>
  </si>
  <si>
    <t>B363</t>
  </si>
  <si>
    <t>B364</t>
  </si>
  <si>
    <t>B365</t>
  </si>
  <si>
    <t>B366</t>
  </si>
  <si>
    <t>B367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</si>
  <si>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</si>
  <si>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</si>
  <si>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</si>
  <si>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</si>
  <si>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</si>
  <si>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</si>
  <si>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</si>
  <si>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</si>
  <si>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</si>
  <si>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</si>
  <si>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</si>
  <si>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</si>
  <si>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</si>
  <si>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</si>
  <si>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</si>
  <si>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</si>
  <si>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</si>
  <si>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B385</t>
  </si>
  <si>
    <t>B386</t>
  </si>
  <si>
    <t>B387</t>
  </si>
  <si>
    <t>B388</t>
  </si>
  <si>
    <t>B389</t>
  </si>
  <si>
    <t>B390</t>
  </si>
  <si>
    <t>B391</t>
  </si>
  <si>
    <t>B392</t>
  </si>
  <si>
    <t>B393</t>
  </si>
  <si>
    <t>B394</t>
  </si>
  <si>
    <t>B395</t>
  </si>
  <si>
    <t>B396</t>
  </si>
  <si>
    <t>B397</t>
  </si>
  <si>
    <t>B398</t>
  </si>
  <si>
    <t>B399</t>
  </si>
  <si>
    <t>B400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</si>
  <si>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</si>
  <si>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</si>
  <si>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</si>
  <si>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</si>
  <si>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</si>
  <si>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</si>
  <si>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</si>
  <si>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</si>
  <si>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</si>
  <si>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</si>
  <si>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</si>
  <si>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</si>
  <si>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</si>
  <si>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</si>
  <si>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</si>
  <si>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</si>
  <si>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</si>
  <si>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</si>
  <si>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</si>
  <si>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</si>
  <si>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</si>
  <si>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</si>
  <si>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</si>
  <si>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B424</t>
  </si>
  <si>
    <t>B425</t>
  </si>
  <si>
    <t>B426</t>
  </si>
  <si>
    <t>B427</t>
  </si>
  <si>
    <t>B428</t>
  </si>
  <si>
    <t>B429</t>
  </si>
  <si>
    <t>B430</t>
  </si>
  <si>
    <t>B431</t>
  </si>
  <si>
    <t>B432</t>
  </si>
  <si>
    <t>B433</t>
  </si>
  <si>
    <t>B434</t>
  </si>
  <si>
    <t>B435</t>
  </si>
  <si>
    <t>B436</t>
  </si>
  <si>
    <t>B437</t>
  </si>
  <si>
    <t>B438</t>
  </si>
  <si>
    <t>B439</t>
  </si>
  <si>
    <t>B440</t>
  </si>
  <si>
    <t>B441</t>
  </si>
  <si>
    <t>B442</t>
  </si>
  <si>
    <t>B443</t>
  </si>
  <si>
    <t>B444</t>
  </si>
  <si>
    <t>B445</t>
  </si>
  <si>
    <t>B446</t>
  </si>
  <si>
    <t>B447</t>
  </si>
  <si>
    <t>B448</t>
  </si>
  <si>
    <t>B449</t>
  </si>
  <si>
    <t>B450</t>
  </si>
  <si>
    <t>B451</t>
  </si>
  <si>
    <t>B452</t>
  </si>
  <si>
    <t>B453</t>
  </si>
  <si>
    <t>B454</t>
  </si>
  <si>
    <t>B455</t>
  </si>
  <si>
    <t>B456</t>
  </si>
  <si>
    <t>B457</t>
  </si>
  <si>
    <t>B458</t>
  </si>
  <si>
    <t>B459</t>
  </si>
  <si>
    <t>B460</t>
  </si>
  <si>
    <t>B461</t>
  </si>
  <si>
    <t>B462</t>
  </si>
  <si>
    <t>B463</t>
  </si>
  <si>
    <t>B464</t>
  </si>
  <si>
    <t>B465</t>
  </si>
  <si>
    <t>B466</t>
  </si>
  <si>
    <t>B467</t>
  </si>
  <si>
    <t>B468</t>
  </si>
  <si>
    <t>B469</t>
  </si>
  <si>
    <t>B470</t>
  </si>
  <si>
    <t>B471</t>
  </si>
  <si>
    <t>B472</t>
  </si>
  <si>
    <t>B473</t>
  </si>
  <si>
    <t>B474</t>
  </si>
  <si>
    <t>B475</t>
  </si>
  <si>
    <t>B476</t>
  </si>
  <si>
    <t>B477</t>
  </si>
  <si>
    <t>B478</t>
  </si>
  <si>
    <t>B479</t>
  </si>
  <si>
    <t>B480</t>
  </si>
  <si>
    <t>B481</t>
  </si>
  <si>
    <t>B482</t>
  </si>
  <si>
    <t>B483</t>
  </si>
  <si>
    <t>B484</t>
  </si>
  <si>
    <t>B485</t>
  </si>
  <si>
    <t>B486</t>
  </si>
  <si>
    <t>B487</t>
  </si>
  <si>
    <t>B488</t>
  </si>
  <si>
    <t>B489</t>
  </si>
  <si>
    <t>B490</t>
  </si>
  <si>
    <t>B491</t>
  </si>
  <si>
    <t>B492</t>
  </si>
  <si>
    <t>B493</t>
  </si>
  <si>
    <t>B494</t>
  </si>
  <si>
    <t>B495</t>
  </si>
  <si>
    <t>B496</t>
  </si>
  <si>
    <t>B497</t>
  </si>
  <si>
    <t>B498</t>
  </si>
  <si>
    <t>B499</t>
  </si>
  <si>
    <t>B500</t>
  </si>
  <si>
    <t>B501</t>
  </si>
  <si>
    <t>B502</t>
  </si>
  <si>
    <t>B503</t>
  </si>
  <si>
    <t>B504</t>
  </si>
  <si>
    <t>B505</t>
  </si>
  <si>
    <t>B506</t>
  </si>
  <si>
    <t>B507</t>
  </si>
  <si>
    <t>B508</t>
  </si>
  <si>
    <t>B509</t>
  </si>
  <si>
    <t>B510</t>
  </si>
  <si>
    <t>B511</t>
  </si>
  <si>
    <t>B512</t>
  </si>
  <si>
    <t>B513</t>
  </si>
  <si>
    <t>B514</t>
  </si>
  <si>
    <t>B515</t>
  </si>
  <si>
    <t>B516</t>
  </si>
  <si>
    <t>B517</t>
  </si>
  <si>
    <t>B518</t>
  </si>
  <si>
    <t>B519</t>
  </si>
  <si>
    <t>B520</t>
  </si>
  <si>
    <t>B521</t>
  </si>
  <si>
    <t>B522</t>
  </si>
  <si>
    <t>B523</t>
  </si>
  <si>
    <t>B524</t>
  </si>
  <si>
    <t>B525</t>
  </si>
  <si>
    <t>B526</t>
  </si>
  <si>
    <t>B527</t>
  </si>
  <si>
    <t>B528</t>
  </si>
  <si>
    <t>単位数</t>
  </si>
  <si>
    <t>単位加算</t>
  </si>
  <si>
    <t>単位加算</t>
    <rPh sb="0" eb="2">
      <t>タンイ</t>
    </rPh>
    <rPh sb="2" eb="4">
      <t>カサン</t>
    </rPh>
    <phoneticPr fontId="10"/>
  </si>
  <si>
    <t>1月につき</t>
    <rPh sb="1" eb="2">
      <t>ツキ</t>
    </rPh>
    <phoneticPr fontId="10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</si>
  <si>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0"/>
  </si>
  <si>
    <t>1回につき</t>
    <rPh sb="1" eb="2">
      <t>カイ</t>
    </rPh>
    <phoneticPr fontId="10"/>
  </si>
  <si>
    <t>項目</t>
    <rPh sb="0" eb="2">
      <t>コウモク</t>
    </rPh>
    <phoneticPr fontId="10"/>
  </si>
  <si>
    <t>種類</t>
    <rPh sb="0" eb="2">
      <t>シュルイ</t>
    </rPh>
    <phoneticPr fontId="10"/>
  </si>
  <si>
    <t>算定</t>
    <rPh sb="0" eb="2">
      <t>サンテイ</t>
    </rPh>
    <phoneticPr fontId="10"/>
  </si>
  <si>
    <t>合成</t>
    <rPh sb="0" eb="2">
      <t>ゴウセイ</t>
    </rPh>
    <phoneticPr fontId="10"/>
  </si>
  <si>
    <t>サービス内容略称</t>
    <rPh sb="4" eb="6">
      <t>ナイヨウ</t>
    </rPh>
    <rPh sb="6" eb="8">
      <t>リャクショウ</t>
    </rPh>
    <phoneticPr fontId="10"/>
  </si>
  <si>
    <t>福祉・介護職員処遇改善特別加算</t>
    <phoneticPr fontId="10"/>
  </si>
  <si>
    <t>ホ　福祉・介護職員処遇改善加算（Ⅴ）</t>
    <phoneticPr fontId="10"/>
  </si>
  <si>
    <t>ニ　福祉・介護職員処遇改善加算（Ⅳ）</t>
    <phoneticPr fontId="10"/>
  </si>
  <si>
    <t>ハ　福祉・介護職員処遇改善加算（Ⅲ）</t>
    <phoneticPr fontId="10"/>
  </si>
  <si>
    <t>ロ　福祉・介護職員処遇改善加算（Ⅱ）</t>
    <phoneticPr fontId="10"/>
  </si>
  <si>
    <t>イ　福祉・介護職員処遇改善加算（Ⅰ）</t>
    <phoneticPr fontId="10"/>
  </si>
  <si>
    <t>×</t>
    <phoneticPr fontId="10"/>
  </si>
  <si>
    <t>単位</t>
    <rPh sb="0" eb="2">
      <t>タンイ</t>
    </rPh>
    <phoneticPr fontId="10"/>
  </si>
  <si>
    <t>×</t>
    <phoneticPr fontId="10"/>
  </si>
  <si>
    <t>算定項目</t>
    <rPh sb="0" eb="2">
      <t>サンテイ</t>
    </rPh>
    <rPh sb="2" eb="4">
      <t>コウモク</t>
    </rPh>
    <phoneticPr fontId="10"/>
  </si>
  <si>
    <t>サービスコード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</si>
  <si>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</si>
  <si>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</si>
  <si>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</si>
  <si>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</si>
  <si>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</si>
  <si>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</si>
  <si>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</si>
  <si>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</si>
  <si>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</si>
  <si>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</si>
  <si>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×</t>
    <phoneticPr fontId="10"/>
  </si>
  <si>
    <t>1日につき</t>
    <rPh sb="1" eb="2">
      <t>ニチ</t>
    </rPh>
    <phoneticPr fontId="10"/>
  </si>
  <si>
    <t>療養介護処遇改善特別加算</t>
    <phoneticPr fontId="10"/>
  </si>
  <si>
    <t>療養介護処遇改善加算Ⅴ</t>
    <rPh sb="4" eb="6">
      <t>ショグウ</t>
    </rPh>
    <rPh sb="6" eb="8">
      <t>カイゼン</t>
    </rPh>
    <rPh sb="8" eb="10">
      <t>カサン</t>
    </rPh>
    <phoneticPr fontId="10"/>
  </si>
  <si>
    <t>療養介護処遇改善加算Ⅳ</t>
    <rPh sb="4" eb="6">
      <t>ショグウ</t>
    </rPh>
    <rPh sb="6" eb="8">
      <t>カイゼン</t>
    </rPh>
    <rPh sb="8" eb="10">
      <t>カサン</t>
    </rPh>
    <phoneticPr fontId="10"/>
  </si>
  <si>
    <t>療養介護処遇改善加算Ⅲ</t>
    <rPh sb="4" eb="6">
      <t>ショグウ</t>
    </rPh>
    <rPh sb="6" eb="8">
      <t>カイゼン</t>
    </rPh>
    <rPh sb="8" eb="10">
      <t>カサン</t>
    </rPh>
    <phoneticPr fontId="10"/>
  </si>
  <si>
    <t>療養介護処遇改善加算Ⅱ</t>
    <rPh sb="4" eb="6">
      <t>ショグウ</t>
    </rPh>
    <rPh sb="6" eb="8">
      <t>カイゼン</t>
    </rPh>
    <rPh sb="8" eb="10">
      <t>カサン</t>
    </rPh>
    <phoneticPr fontId="10"/>
  </si>
  <si>
    <t>療養介護処遇改善加算Ⅰ</t>
    <rPh sb="4" eb="6">
      <t>ショグウ</t>
    </rPh>
    <rPh sb="6" eb="8">
      <t>カイゼン</t>
    </rPh>
    <rPh sb="8" eb="10">
      <t>カサン</t>
    </rPh>
    <phoneticPr fontId="10"/>
  </si>
  <si>
    <t>障害福祉サービスの体験利用支援加算</t>
    <rPh sb="0" eb="2">
      <t>ショウガイ</t>
    </rPh>
    <rPh sb="2" eb="4">
      <t>フクシ</t>
    </rPh>
    <rPh sb="9" eb="11">
      <t>タイケン</t>
    </rPh>
    <rPh sb="11" eb="13">
      <t>リヨウ</t>
    </rPh>
    <rPh sb="13" eb="15">
      <t>シエン</t>
    </rPh>
    <rPh sb="15" eb="17">
      <t>カサン</t>
    </rPh>
    <phoneticPr fontId="10"/>
  </si>
  <si>
    <t>療養介護体験利用加算</t>
    <rPh sb="0" eb="2">
      <t>リョウヨウ</t>
    </rPh>
    <rPh sb="2" eb="4">
      <t>カイゴ</t>
    </rPh>
    <phoneticPr fontId="10"/>
  </si>
  <si>
    <t>地方公共団体が設置する指定療養介護事業所の場合</t>
    <phoneticPr fontId="10"/>
  </si>
  <si>
    <t>療養介護人員配置体制加算２４・地公体</t>
    <phoneticPr fontId="10"/>
  </si>
  <si>
    <t>(4)　定員８１人以上</t>
    <phoneticPr fontId="10"/>
  </si>
  <si>
    <t>療養介護人員配置体制加算２４</t>
    <phoneticPr fontId="10"/>
  </si>
  <si>
    <t>地方公共団体が設置する指定療養介護事業所の場合</t>
    <phoneticPr fontId="10"/>
  </si>
  <si>
    <t>療養介護人員配置体制加算２３・地公体</t>
    <phoneticPr fontId="10"/>
  </si>
  <si>
    <t>(3)　定員６１人以上８０人以下</t>
    <phoneticPr fontId="10"/>
  </si>
  <si>
    <t>療養介護人員配置体制加算２３</t>
    <phoneticPr fontId="10"/>
  </si>
  <si>
    <t>療養介護人員配置体制加算２２・地公体</t>
  </si>
  <si>
    <t>(2)　定員４１人以上６０人以下</t>
    <rPh sb="4" eb="6">
      <t>テイイン</t>
    </rPh>
    <rPh sb="8" eb="11">
      <t>ニンイジョウ</t>
    </rPh>
    <rPh sb="13" eb="14">
      <t>ニン</t>
    </rPh>
    <rPh sb="14" eb="16">
      <t>イカ</t>
    </rPh>
    <phoneticPr fontId="10"/>
  </si>
  <si>
    <t>（２．５：１）</t>
  </si>
  <si>
    <t>療養介護人員配置体制加算２２</t>
  </si>
  <si>
    <t>　 加算（Ⅱ）</t>
    <rPh sb="2" eb="4">
      <t>カサン</t>
    </rPh>
    <phoneticPr fontId="10"/>
  </si>
  <si>
    <t>療養介護人員配置体制加算２１・地公体</t>
  </si>
  <si>
    <t>(1)　定員４０人以下</t>
    <phoneticPr fontId="10"/>
  </si>
  <si>
    <t>ロ 人員配置体制</t>
    <rPh sb="2" eb="4">
      <t>ジンイン</t>
    </rPh>
    <rPh sb="4" eb="6">
      <t>ハイチ</t>
    </rPh>
    <rPh sb="6" eb="8">
      <t>タイセイ</t>
    </rPh>
    <phoneticPr fontId="10"/>
  </si>
  <si>
    <t>療養介護人員配置体制加算２１</t>
  </si>
  <si>
    <t>療養介護人員配置体制加算１２・地公体</t>
    <rPh sb="15" eb="16">
      <t>チ</t>
    </rPh>
    <rPh sb="16" eb="17">
      <t>コウ</t>
    </rPh>
    <rPh sb="17" eb="18">
      <t>タイ</t>
    </rPh>
    <phoneticPr fontId="10"/>
  </si>
  <si>
    <t>(２)　定員８１人以上</t>
    <phoneticPr fontId="10"/>
  </si>
  <si>
    <t>（１．７：１）</t>
  </si>
  <si>
    <t>療養介護人員配置体制加算１２</t>
  </si>
  <si>
    <t>　 加算（Ⅰ）</t>
    <rPh sb="2" eb="4">
      <t>カサン</t>
    </rPh>
    <phoneticPr fontId="10"/>
  </si>
  <si>
    <t>療養介護人員配置体制加算１１・地公体</t>
    <rPh sb="15" eb="16">
      <t>チ</t>
    </rPh>
    <rPh sb="16" eb="17">
      <t>コウ</t>
    </rPh>
    <rPh sb="17" eb="18">
      <t>タイ</t>
    </rPh>
    <phoneticPr fontId="10"/>
  </si>
  <si>
    <t>(１)　定員６１人以上８０人以下</t>
    <rPh sb="4" eb="6">
      <t>テイイン</t>
    </rPh>
    <rPh sb="8" eb="11">
      <t>ニンイジョウ</t>
    </rPh>
    <rPh sb="13" eb="14">
      <t>ニン</t>
    </rPh>
    <rPh sb="14" eb="16">
      <t>イカ</t>
    </rPh>
    <phoneticPr fontId="10"/>
  </si>
  <si>
    <t>イ 人員配置体制</t>
    <rPh sb="2" eb="4">
      <t>ジンイン</t>
    </rPh>
    <rPh sb="4" eb="6">
      <t>ハイチ</t>
    </rPh>
    <rPh sb="6" eb="8">
      <t>タイセイ</t>
    </rPh>
    <phoneticPr fontId="10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</si>
  <si>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0"/>
  </si>
  <si>
    <t>療養介護人員配置体制加算１１</t>
    <rPh sb="4" eb="6">
      <t>ジンイン</t>
    </rPh>
    <rPh sb="6" eb="8">
      <t>ハイチ</t>
    </rPh>
    <rPh sb="8" eb="10">
      <t>タイセイ</t>
    </rPh>
    <rPh sb="10" eb="12">
      <t>カサン</t>
    </rPh>
    <phoneticPr fontId="10"/>
  </si>
  <si>
    <t>ハ 福祉専門職員配置等加算（Ⅲ）</t>
    <rPh sb="10" eb="11">
      <t>トウ</t>
    </rPh>
    <phoneticPr fontId="10"/>
  </si>
  <si>
    <t>療養介護福祉専門職員配置等加算Ⅲ</t>
    <rPh sb="0" eb="2">
      <t>リョウヨウ</t>
    </rPh>
    <rPh sb="2" eb="4">
      <t>カイゴ</t>
    </rPh>
    <rPh sb="4" eb="6">
      <t>フクシ</t>
    </rPh>
    <rPh sb="6" eb="8">
      <t>センモン</t>
    </rPh>
    <rPh sb="8" eb="10">
      <t>ショクイン</t>
    </rPh>
    <rPh sb="10" eb="12">
      <t>ハイチ</t>
    </rPh>
    <rPh sb="12" eb="13">
      <t>トウ</t>
    </rPh>
    <rPh sb="13" eb="15">
      <t>カサン</t>
    </rPh>
    <phoneticPr fontId="10"/>
  </si>
  <si>
    <t>ロ 福祉専門職員配置等加算（Ⅱ）</t>
    <rPh sb="10" eb="11">
      <t>トウ</t>
    </rPh>
    <phoneticPr fontId="10"/>
  </si>
  <si>
    <t>療養介護福祉専門職員配置等加算Ⅱ</t>
    <rPh sb="0" eb="2">
      <t>リョウヨウ</t>
    </rPh>
    <rPh sb="2" eb="4">
      <t>カイゴ</t>
    </rPh>
    <rPh sb="4" eb="6">
      <t>フクシ</t>
    </rPh>
    <rPh sb="6" eb="8">
      <t>センモン</t>
    </rPh>
    <rPh sb="8" eb="10">
      <t>ショクイン</t>
    </rPh>
    <rPh sb="10" eb="12">
      <t>ハイチ</t>
    </rPh>
    <rPh sb="12" eb="13">
      <t>トウ</t>
    </rPh>
    <rPh sb="13" eb="15">
      <t>カサン</t>
    </rPh>
    <phoneticPr fontId="10"/>
  </si>
  <si>
    <t>イ 福祉専門職員配置等加算（Ⅰ）</t>
    <rPh sb="10" eb="11">
      <t>トウ</t>
    </rPh>
    <phoneticPr fontId="10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</si>
  <si>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0"/>
  </si>
  <si>
    <t>療養介護福祉専門職員配置等加算Ⅰ</t>
    <rPh sb="0" eb="2">
      <t>リョウヨウ</t>
    </rPh>
    <rPh sb="2" eb="4">
      <t>カイゴ</t>
    </rPh>
    <rPh sb="4" eb="6">
      <t>フクシ</t>
    </rPh>
    <rPh sb="6" eb="8">
      <t>センモン</t>
    </rPh>
    <rPh sb="8" eb="10">
      <t>ショクイン</t>
    </rPh>
    <rPh sb="10" eb="12">
      <t>ハイチ</t>
    </rPh>
    <rPh sb="12" eb="13">
      <t>トウ</t>
    </rPh>
    <rPh sb="13" eb="15">
      <t>カサン</t>
    </rPh>
    <phoneticPr fontId="10"/>
  </si>
  <si>
    <t>療養介護地域移行加算</t>
    <rPh sb="0" eb="2">
      <t>リョウヨウ</t>
    </rPh>
    <rPh sb="2" eb="4">
      <t>カイゴ</t>
    </rPh>
    <rPh sb="4" eb="6">
      <t>チイキ</t>
    </rPh>
    <rPh sb="6" eb="8">
      <t>イコウ</t>
    </rPh>
    <rPh sb="8" eb="10">
      <t>カサン</t>
    </rPh>
    <phoneticPr fontId="10"/>
  </si>
  <si>
    <t>３月以上連続して減算の場合</t>
    <phoneticPr fontId="12"/>
  </si>
  <si>
    <t>経過的療養介護Ⅰ４・地公体・未計画２・拘束減</t>
    <rPh sb="10" eb="11">
      <t>チ</t>
    </rPh>
    <rPh sb="11" eb="12">
      <t>コウ</t>
    </rPh>
    <rPh sb="12" eb="13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</si>
  <si>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</si>
  <si>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</si>
  <si>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経過的療養介護Ⅰ４・地公体・未計画１・拘束減</t>
    <rPh sb="10" eb="11">
      <t>チ</t>
    </rPh>
    <rPh sb="11" eb="12">
      <t>コウ</t>
    </rPh>
    <rPh sb="12" eb="13">
      <t>タイ</t>
    </rPh>
    <phoneticPr fontId="10"/>
  </si>
  <si>
    <t>単位減算</t>
    <phoneticPr fontId="12"/>
  </si>
  <si>
    <t>経過的療養介護Ⅰ４・地公体・拘束減</t>
    <rPh sb="10" eb="11">
      <t>チ</t>
    </rPh>
    <rPh sb="11" eb="12">
      <t>コウ</t>
    </rPh>
    <rPh sb="12" eb="13">
      <t>タイ</t>
    </rPh>
    <phoneticPr fontId="10"/>
  </si>
  <si>
    <t>経過的療養介護Ⅰ４・未計画２・拘束減</t>
    <phoneticPr fontId="10"/>
  </si>
  <si>
    <t>経過的療養介護Ⅰ４・未計画１・拘束減</t>
    <phoneticPr fontId="10"/>
  </si>
  <si>
    <t>身体拘束廃止未実施減算</t>
    <phoneticPr fontId="12"/>
  </si>
  <si>
    <t>経過的療養介護Ⅰ４・拘束減</t>
    <phoneticPr fontId="10"/>
  </si>
  <si>
    <t>経過的療養介護Ⅰ４・地公体・未計画２</t>
    <rPh sb="10" eb="11">
      <t>チ</t>
    </rPh>
    <rPh sb="11" eb="12">
      <t>コウ</t>
    </rPh>
    <rPh sb="12" eb="13">
      <t>タイ</t>
    </rPh>
    <phoneticPr fontId="10"/>
  </si>
  <si>
    <t>経過的療養介護Ⅰ４・地公体・未計画１</t>
    <rPh sb="10" eb="11">
      <t>チ</t>
    </rPh>
    <rPh sb="11" eb="12">
      <t>コウ</t>
    </rPh>
    <rPh sb="12" eb="13">
      <t>タイ</t>
    </rPh>
    <phoneticPr fontId="10"/>
  </si>
  <si>
    <t>経過的療養介護Ⅰ４・地公体</t>
    <rPh sb="10" eb="11">
      <t>チ</t>
    </rPh>
    <rPh sb="11" eb="12">
      <t>コウ</t>
    </rPh>
    <rPh sb="12" eb="13">
      <t>タイ</t>
    </rPh>
    <phoneticPr fontId="10"/>
  </si>
  <si>
    <t>経過的療養介護Ⅰ４・未計画２</t>
    <phoneticPr fontId="10"/>
  </si>
  <si>
    <t>経過的療養介護Ⅰ４・未計画１</t>
    <phoneticPr fontId="10"/>
  </si>
  <si>
    <t>(四)　定員８１人以上</t>
    <rPh sb="4" eb="6">
      <t>テイイン</t>
    </rPh>
    <rPh sb="9" eb="11">
      <t>イジョウ</t>
    </rPh>
    <phoneticPr fontId="10"/>
  </si>
  <si>
    <t>経過的療養介護Ⅰ４</t>
    <phoneticPr fontId="10"/>
  </si>
  <si>
    <t>経過的療養介護Ⅰ３・地公体・未計画２・拘束減</t>
    <rPh sb="10" eb="11">
      <t>チ</t>
    </rPh>
    <rPh sb="11" eb="12">
      <t>コウ</t>
    </rPh>
    <rPh sb="12" eb="13">
      <t>タイ</t>
    </rPh>
    <phoneticPr fontId="10"/>
  </si>
  <si>
    <t>経過的療養介護Ⅰ３・地公体・未計画１・拘束減</t>
    <rPh sb="10" eb="11">
      <t>チ</t>
    </rPh>
    <rPh sb="11" eb="12">
      <t>コウ</t>
    </rPh>
    <rPh sb="12" eb="13">
      <t>タイ</t>
    </rPh>
    <phoneticPr fontId="10"/>
  </si>
  <si>
    <t>経過的療養介護Ⅰ３・地公体・拘束減</t>
    <rPh sb="10" eb="11">
      <t>チ</t>
    </rPh>
    <rPh sb="11" eb="12">
      <t>コウ</t>
    </rPh>
    <rPh sb="12" eb="13">
      <t>タイ</t>
    </rPh>
    <phoneticPr fontId="10"/>
  </si>
  <si>
    <t>経過的療養介護Ⅰ３・未計画２・拘束減</t>
    <phoneticPr fontId="10"/>
  </si>
  <si>
    <t>経過的療養介護Ⅰ３・未計画１・拘束減</t>
    <phoneticPr fontId="10"/>
  </si>
  <si>
    <t>経過的療養介護Ⅰ３・拘束減</t>
    <phoneticPr fontId="10"/>
  </si>
  <si>
    <t>経過的療養介護Ⅰ３・地公体・未計画２</t>
    <rPh sb="10" eb="11">
      <t>チ</t>
    </rPh>
    <rPh sb="11" eb="12">
      <t>コウ</t>
    </rPh>
    <rPh sb="12" eb="13">
      <t>タイ</t>
    </rPh>
    <phoneticPr fontId="10"/>
  </si>
  <si>
    <t>経過的療養介護Ⅰ３・地公体・未計画１</t>
    <rPh sb="10" eb="11">
      <t>チ</t>
    </rPh>
    <rPh sb="11" eb="12">
      <t>コウ</t>
    </rPh>
    <rPh sb="12" eb="13">
      <t>タイ</t>
    </rPh>
    <phoneticPr fontId="10"/>
  </si>
  <si>
    <t>経過的療養介護Ⅰ３・地公体</t>
    <rPh sb="10" eb="11">
      <t>チ</t>
    </rPh>
    <rPh sb="11" eb="12">
      <t>コウ</t>
    </rPh>
    <rPh sb="12" eb="13">
      <t>タイ</t>
    </rPh>
    <phoneticPr fontId="10"/>
  </si>
  <si>
    <t>経過的療養介護Ⅰ３・未計画２</t>
    <phoneticPr fontId="10"/>
  </si>
  <si>
    <t>経過的療養介護Ⅰ３・未計画１</t>
    <phoneticPr fontId="10"/>
  </si>
  <si>
    <t>(三)　定員６１人以上８０人以下</t>
    <rPh sb="4" eb="6">
      <t>テイイン</t>
    </rPh>
    <rPh sb="9" eb="11">
      <t>イジョウ</t>
    </rPh>
    <rPh sb="14" eb="16">
      <t>イカ</t>
    </rPh>
    <phoneticPr fontId="10"/>
  </si>
  <si>
    <t>経過的療養介護Ⅰ３</t>
    <phoneticPr fontId="10"/>
  </si>
  <si>
    <t>経過的療養介護Ⅰ２・地公体・未計画２・拘束減</t>
    <rPh sb="10" eb="11">
      <t>チ</t>
    </rPh>
    <rPh sb="11" eb="12">
      <t>コウ</t>
    </rPh>
    <rPh sb="12" eb="13">
      <t>タイ</t>
    </rPh>
    <phoneticPr fontId="10"/>
  </si>
  <si>
    <t>経過的療養介護Ⅰ２・地公体・未計画１・拘束減</t>
    <rPh sb="10" eb="11">
      <t>チ</t>
    </rPh>
    <rPh sb="11" eb="12">
      <t>コウ</t>
    </rPh>
    <rPh sb="12" eb="13">
      <t>タイ</t>
    </rPh>
    <phoneticPr fontId="10"/>
  </si>
  <si>
    <t>経過的療養介護Ⅰ２・地公体・拘束減</t>
    <rPh sb="10" eb="11">
      <t>チ</t>
    </rPh>
    <rPh sb="11" eb="12">
      <t>コウ</t>
    </rPh>
    <rPh sb="12" eb="13">
      <t>タイ</t>
    </rPh>
    <phoneticPr fontId="10"/>
  </si>
  <si>
    <t>経過的療養介護Ⅰ２・未計画２・拘束減</t>
    <phoneticPr fontId="10"/>
  </si>
  <si>
    <t>経過的療養介護Ⅰ２・未計画１・拘束減</t>
    <phoneticPr fontId="10"/>
  </si>
  <si>
    <t>経過的療養介護Ⅰ２・拘束減</t>
    <phoneticPr fontId="10"/>
  </si>
  <si>
    <t>経過的療養介護Ⅰ２・地公体・未計画２</t>
    <rPh sb="10" eb="11">
      <t>チ</t>
    </rPh>
    <rPh sb="11" eb="12">
      <t>コウ</t>
    </rPh>
    <rPh sb="12" eb="13">
      <t>タイ</t>
    </rPh>
    <phoneticPr fontId="10"/>
  </si>
  <si>
    <t>経過的療養介護Ⅰ２・地公体・未計画１</t>
    <rPh sb="10" eb="11">
      <t>チ</t>
    </rPh>
    <rPh sb="11" eb="12">
      <t>コウ</t>
    </rPh>
    <rPh sb="12" eb="13">
      <t>タイ</t>
    </rPh>
    <phoneticPr fontId="10"/>
  </si>
  <si>
    <t>経過的療養介護Ⅰ２・地公体</t>
    <rPh sb="10" eb="11">
      <t>チ</t>
    </rPh>
    <rPh sb="11" eb="12">
      <t>コウ</t>
    </rPh>
    <rPh sb="12" eb="13">
      <t>タイ</t>
    </rPh>
    <phoneticPr fontId="10"/>
  </si>
  <si>
    <t>経過的療養介護Ⅰ２・未計画２</t>
    <phoneticPr fontId="10"/>
  </si>
  <si>
    <t>経過的療養介護Ⅰ２・未計画１</t>
    <phoneticPr fontId="10"/>
  </si>
  <si>
    <t>(二)　定員４１人以上６０人以下</t>
    <rPh sb="4" eb="6">
      <t>テイイン</t>
    </rPh>
    <rPh sb="9" eb="11">
      <t>イジョウ</t>
    </rPh>
    <rPh sb="14" eb="16">
      <t>イカ</t>
    </rPh>
    <phoneticPr fontId="10"/>
  </si>
  <si>
    <t>経過的療養介護Ⅰ２</t>
    <phoneticPr fontId="10"/>
  </si>
  <si>
    <t>経過的療養介護Ⅰ１・地公体・未計画２・拘束減</t>
    <rPh sb="10" eb="11">
      <t>チ</t>
    </rPh>
    <rPh sb="11" eb="12">
      <t>コウ</t>
    </rPh>
    <rPh sb="12" eb="13">
      <t>タイ</t>
    </rPh>
    <phoneticPr fontId="10"/>
  </si>
  <si>
    <t>経過的療養介護Ⅰ１・地公体・未計画１・拘束減</t>
    <rPh sb="10" eb="11">
      <t>チ</t>
    </rPh>
    <rPh sb="11" eb="12">
      <t>コウ</t>
    </rPh>
    <rPh sb="12" eb="13">
      <t>タイ</t>
    </rPh>
    <phoneticPr fontId="10"/>
  </si>
  <si>
    <t>経過的療養介護Ⅰ１・地公体・拘束減</t>
    <rPh sb="10" eb="11">
      <t>チ</t>
    </rPh>
    <rPh sb="11" eb="12">
      <t>コウ</t>
    </rPh>
    <rPh sb="12" eb="13">
      <t>タイ</t>
    </rPh>
    <phoneticPr fontId="10"/>
  </si>
  <si>
    <t>経過的療養介護Ⅰ１・未計画２・拘束減</t>
    <phoneticPr fontId="10"/>
  </si>
  <si>
    <t>経過的療養介護Ⅰ１・未計画１・拘束減</t>
    <phoneticPr fontId="10"/>
  </si>
  <si>
    <t>経過的療養介護Ⅰ１・拘束減</t>
    <phoneticPr fontId="10"/>
  </si>
  <si>
    <t>経過的療養介護Ⅰ１・地公体・未計画２</t>
    <rPh sb="10" eb="11">
      <t>チ</t>
    </rPh>
    <rPh sb="11" eb="12">
      <t>コウ</t>
    </rPh>
    <rPh sb="12" eb="13">
      <t>タイ</t>
    </rPh>
    <phoneticPr fontId="10"/>
  </si>
  <si>
    <t>経過的療養介護Ⅰ１・地公体・未計画１</t>
    <rPh sb="10" eb="11">
      <t>チ</t>
    </rPh>
    <rPh sb="11" eb="12">
      <t>コウ</t>
    </rPh>
    <rPh sb="12" eb="13">
      <t>タイ</t>
    </rPh>
    <phoneticPr fontId="10"/>
  </si>
  <si>
    <t>経過的療養介護Ⅰ１・地公体</t>
    <rPh sb="10" eb="11">
      <t>チ</t>
    </rPh>
    <rPh sb="11" eb="12">
      <t>コウ</t>
    </rPh>
    <rPh sb="12" eb="13">
      <t>タイ</t>
    </rPh>
    <phoneticPr fontId="10"/>
  </si>
  <si>
    <t>経過的療養介護Ⅰ１・未計画２</t>
    <phoneticPr fontId="10"/>
  </si>
  <si>
    <t>経過的療養介護Ⅰ１・未計画１</t>
    <phoneticPr fontId="10"/>
  </si>
  <si>
    <t>(一)　定員４０人以下</t>
    <rPh sb="4" eb="6">
      <t>テイイン</t>
    </rPh>
    <rPh sb="9" eb="11">
      <t>イカ</t>
    </rPh>
    <phoneticPr fontId="10"/>
  </si>
  <si>
    <t>（１）経過的療養介護サービス費（Ⅰ）</t>
    <phoneticPr fontId="10"/>
  </si>
  <si>
    <t>ロ　経過的療養介護サービス費</t>
    <phoneticPr fontId="10"/>
  </si>
  <si>
    <t>経過的療養介護Ⅰ１</t>
    <phoneticPr fontId="10"/>
  </si>
  <si>
    <t>療養介護Ⅴ４・地公体・未計画２・拘束減</t>
    <rPh sb="7" eb="8">
      <t>チ</t>
    </rPh>
    <rPh sb="8" eb="9">
      <t>コウ</t>
    </rPh>
    <rPh sb="9" eb="10">
      <t>タイ</t>
    </rPh>
    <phoneticPr fontId="10"/>
  </si>
  <si>
    <t>療養介護Ⅴ４・地公体・未計画１・拘束減</t>
    <rPh sb="7" eb="8">
      <t>チ</t>
    </rPh>
    <rPh sb="8" eb="9">
      <t>コウ</t>
    </rPh>
    <rPh sb="9" eb="10">
      <t>タイ</t>
    </rPh>
    <phoneticPr fontId="10"/>
  </si>
  <si>
    <t>療養介護Ⅴ４・地公体・拘束減</t>
    <rPh sb="7" eb="8">
      <t>チ</t>
    </rPh>
    <rPh sb="8" eb="9">
      <t>コウ</t>
    </rPh>
    <rPh sb="9" eb="10">
      <t>タイ</t>
    </rPh>
    <phoneticPr fontId="10"/>
  </si>
  <si>
    <t>療養介護Ⅴ４・未計画２・拘束減</t>
    <phoneticPr fontId="10"/>
  </si>
  <si>
    <t>療養介護Ⅴ４・未計画１・拘束減</t>
    <phoneticPr fontId="10"/>
  </si>
  <si>
    <t>療養介護Ⅴ４・拘束減</t>
    <phoneticPr fontId="10"/>
  </si>
  <si>
    <t>療養介護Ⅴ４・地公体・未計画２</t>
    <rPh sb="7" eb="8">
      <t>チ</t>
    </rPh>
    <rPh sb="8" eb="9">
      <t>コウ</t>
    </rPh>
    <rPh sb="9" eb="10">
      <t>タイ</t>
    </rPh>
    <phoneticPr fontId="10"/>
  </si>
  <si>
    <t>療養介護Ⅴ４・地公体・未計画１</t>
    <rPh sb="7" eb="8">
      <t>チ</t>
    </rPh>
    <rPh sb="8" eb="9">
      <t>コウ</t>
    </rPh>
    <rPh sb="9" eb="10">
      <t>タイ</t>
    </rPh>
    <phoneticPr fontId="10"/>
  </si>
  <si>
    <t>療養介護Ⅴ４・地公体</t>
    <rPh sb="7" eb="8">
      <t>チ</t>
    </rPh>
    <rPh sb="8" eb="9">
      <t>コウ</t>
    </rPh>
    <rPh sb="9" eb="10">
      <t>タイ</t>
    </rPh>
    <phoneticPr fontId="10"/>
  </si>
  <si>
    <t>療養介護Ⅴ４・未計画２</t>
    <phoneticPr fontId="10"/>
  </si>
  <si>
    <t>療養介護Ⅴ４・未計画１</t>
    <phoneticPr fontId="10"/>
  </si>
  <si>
    <t>療養介護Ⅴ４</t>
    <phoneticPr fontId="10"/>
  </si>
  <si>
    <t>療養介護Ⅴ３・地公体・未計画２・拘束減</t>
    <rPh sb="7" eb="8">
      <t>チ</t>
    </rPh>
    <rPh sb="8" eb="9">
      <t>コウ</t>
    </rPh>
    <rPh sb="9" eb="10">
      <t>タイ</t>
    </rPh>
    <phoneticPr fontId="10"/>
  </si>
  <si>
    <t>療養介護Ⅴ３・地公体・未計画１・拘束減</t>
    <rPh sb="7" eb="8">
      <t>チ</t>
    </rPh>
    <rPh sb="8" eb="9">
      <t>コウ</t>
    </rPh>
    <rPh sb="9" eb="10">
      <t>タイ</t>
    </rPh>
    <phoneticPr fontId="10"/>
  </si>
  <si>
    <t>療養介護Ⅴ３・地公体・拘束減</t>
    <rPh sb="7" eb="8">
      <t>チ</t>
    </rPh>
    <rPh sb="8" eb="9">
      <t>コウ</t>
    </rPh>
    <rPh sb="9" eb="10">
      <t>タイ</t>
    </rPh>
    <phoneticPr fontId="10"/>
  </si>
  <si>
    <t>療養介護Ⅴ３・未計画２・拘束減</t>
    <phoneticPr fontId="10"/>
  </si>
  <si>
    <t>療養介護Ⅴ３・未計画１・拘束減</t>
    <phoneticPr fontId="10"/>
  </si>
  <si>
    <t>療養介護Ⅴ３・拘束減</t>
    <phoneticPr fontId="10"/>
  </si>
  <si>
    <t>療養介護Ⅴ３・地公体・未計画２</t>
    <rPh sb="7" eb="8">
      <t>チ</t>
    </rPh>
    <rPh sb="8" eb="9">
      <t>コウ</t>
    </rPh>
    <rPh sb="9" eb="10">
      <t>タイ</t>
    </rPh>
    <phoneticPr fontId="10"/>
  </si>
  <si>
    <t>療養介護Ⅴ３・地公体・未計画１</t>
    <rPh sb="7" eb="8">
      <t>チ</t>
    </rPh>
    <rPh sb="8" eb="9">
      <t>コウ</t>
    </rPh>
    <rPh sb="9" eb="10">
      <t>タイ</t>
    </rPh>
    <phoneticPr fontId="10"/>
  </si>
  <si>
    <t>療養介護Ⅴ３・地公体</t>
    <rPh sb="7" eb="8">
      <t>チ</t>
    </rPh>
    <rPh sb="8" eb="9">
      <t>コウ</t>
    </rPh>
    <rPh sb="9" eb="10">
      <t>タイ</t>
    </rPh>
    <phoneticPr fontId="10"/>
  </si>
  <si>
    <t>療養介護Ⅴ３・未計画２</t>
    <phoneticPr fontId="10"/>
  </si>
  <si>
    <t>療養介護Ⅴ３・未計画１</t>
    <phoneticPr fontId="10"/>
  </si>
  <si>
    <t>療養介護Ⅴ３</t>
    <phoneticPr fontId="10"/>
  </si>
  <si>
    <t>療養介護Ⅴ２・地公体・未計画２・拘束減</t>
    <rPh sb="7" eb="8">
      <t>チ</t>
    </rPh>
    <rPh sb="8" eb="9">
      <t>コウ</t>
    </rPh>
    <rPh sb="9" eb="10">
      <t>タイ</t>
    </rPh>
    <phoneticPr fontId="10"/>
  </si>
  <si>
    <t>療養介護Ⅴ２・地公体・未計画１・拘束減</t>
    <rPh sb="7" eb="8">
      <t>チ</t>
    </rPh>
    <rPh sb="8" eb="9">
      <t>コウ</t>
    </rPh>
    <rPh sb="9" eb="10">
      <t>タイ</t>
    </rPh>
    <phoneticPr fontId="10"/>
  </si>
  <si>
    <t>療養介護Ⅴ２・地公体・拘束減</t>
    <rPh sb="7" eb="8">
      <t>チ</t>
    </rPh>
    <rPh sb="8" eb="9">
      <t>コウ</t>
    </rPh>
    <rPh sb="9" eb="10">
      <t>タイ</t>
    </rPh>
    <phoneticPr fontId="10"/>
  </si>
  <si>
    <t>療養介護Ⅴ２・未計画２・拘束減</t>
    <phoneticPr fontId="10"/>
  </si>
  <si>
    <t>療養介護Ⅴ２・未計画１・拘束減</t>
    <phoneticPr fontId="10"/>
  </si>
  <si>
    <t>療養介護Ⅴ２・拘束減</t>
    <phoneticPr fontId="10"/>
  </si>
  <si>
    <t>療養介護Ⅴ２・地公体・未計画２</t>
    <rPh sb="7" eb="8">
      <t>チ</t>
    </rPh>
    <rPh sb="8" eb="9">
      <t>コウ</t>
    </rPh>
    <rPh sb="9" eb="10">
      <t>タイ</t>
    </rPh>
    <phoneticPr fontId="10"/>
  </si>
  <si>
    <t>療養介護Ⅴ２・地公体・未計画１</t>
    <rPh sb="7" eb="8">
      <t>チ</t>
    </rPh>
    <rPh sb="8" eb="9">
      <t>コウ</t>
    </rPh>
    <rPh sb="9" eb="10">
      <t>タイ</t>
    </rPh>
    <phoneticPr fontId="10"/>
  </si>
  <si>
    <t>療養介護Ⅴ２・地公体</t>
    <rPh sb="7" eb="8">
      <t>チ</t>
    </rPh>
    <rPh sb="8" eb="9">
      <t>コウ</t>
    </rPh>
    <rPh sb="9" eb="10">
      <t>タイ</t>
    </rPh>
    <phoneticPr fontId="10"/>
  </si>
  <si>
    <t>療養介護Ⅴ２・未計画２</t>
    <phoneticPr fontId="10"/>
  </si>
  <si>
    <t>療養介護Ⅴ２・未計画１</t>
    <phoneticPr fontId="10"/>
  </si>
  <si>
    <t>療養介護Ⅴ２</t>
    <phoneticPr fontId="10"/>
  </si>
  <si>
    <t>療養介護Ⅴ１・地公体・未計画２・拘束減</t>
    <rPh sb="7" eb="8">
      <t>チ</t>
    </rPh>
    <rPh sb="8" eb="9">
      <t>コウ</t>
    </rPh>
    <rPh sb="9" eb="10">
      <t>タイ</t>
    </rPh>
    <phoneticPr fontId="10"/>
  </si>
  <si>
    <t>療養介護Ⅴ１・地公体・未計画１・拘束減</t>
    <rPh sb="7" eb="8">
      <t>チ</t>
    </rPh>
    <rPh sb="8" eb="9">
      <t>コウ</t>
    </rPh>
    <rPh sb="9" eb="10">
      <t>タイ</t>
    </rPh>
    <phoneticPr fontId="10"/>
  </si>
  <si>
    <t>療養介護Ⅴ１・地公体・拘束減</t>
    <rPh sb="7" eb="8">
      <t>チ</t>
    </rPh>
    <rPh sb="8" eb="9">
      <t>コウ</t>
    </rPh>
    <rPh sb="9" eb="10">
      <t>タイ</t>
    </rPh>
    <phoneticPr fontId="10"/>
  </si>
  <si>
    <t>療養介護Ⅴ１・未計画２・拘束減</t>
    <phoneticPr fontId="10"/>
  </si>
  <si>
    <t>療養介護Ⅴ１・未計画１・拘束減</t>
    <phoneticPr fontId="10"/>
  </si>
  <si>
    <t>療養介護Ⅴ１・拘束減</t>
    <phoneticPr fontId="10"/>
  </si>
  <si>
    <t>療養介護Ⅴ１・地公体・未計画２</t>
    <rPh sb="7" eb="8">
      <t>チ</t>
    </rPh>
    <rPh sb="8" eb="9">
      <t>コウ</t>
    </rPh>
    <rPh sb="9" eb="10">
      <t>タイ</t>
    </rPh>
    <phoneticPr fontId="10"/>
  </si>
  <si>
    <t>療養介護Ⅴ１・地公体・未計画１</t>
    <rPh sb="7" eb="8">
      <t>チ</t>
    </rPh>
    <rPh sb="8" eb="9">
      <t>コウ</t>
    </rPh>
    <rPh sb="9" eb="10">
      <t>タイ</t>
    </rPh>
    <phoneticPr fontId="10"/>
  </si>
  <si>
    <t>療養介護Ⅴ１・地公体</t>
    <rPh sb="7" eb="8">
      <t>チ</t>
    </rPh>
    <rPh sb="8" eb="9">
      <t>コウ</t>
    </rPh>
    <rPh sb="9" eb="10">
      <t>タイ</t>
    </rPh>
    <phoneticPr fontId="10"/>
  </si>
  <si>
    <t>療養介護Ⅴ１・未計画２</t>
    <phoneticPr fontId="10"/>
  </si>
  <si>
    <t>療養介護Ⅴ１・未計画１</t>
    <phoneticPr fontId="10"/>
  </si>
  <si>
    <t>（５） 療養介護サービス費（Ⅴ）</t>
    <rPh sb="4" eb="6">
      <t>リョウヨウ</t>
    </rPh>
    <rPh sb="6" eb="8">
      <t>カイゴ</t>
    </rPh>
    <rPh sb="12" eb="13">
      <t>ヒ</t>
    </rPh>
    <phoneticPr fontId="10"/>
  </si>
  <si>
    <t>イ　療養介護サービス費</t>
    <phoneticPr fontId="10"/>
  </si>
  <si>
    <t>療養介護Ⅴ１</t>
    <phoneticPr fontId="10"/>
  </si>
  <si>
    <t>療養介護Ⅳ４・未計画２・拘束減</t>
    <phoneticPr fontId="10"/>
  </si>
  <si>
    <t>療養介護Ⅳ４・未計画１・拘束減</t>
    <phoneticPr fontId="10"/>
  </si>
  <si>
    <t>療養介護Ⅳ４・拘束減</t>
    <phoneticPr fontId="10"/>
  </si>
  <si>
    <t>療養介護Ⅳ４・未計画２</t>
    <phoneticPr fontId="10"/>
  </si>
  <si>
    <t>療養介護Ⅳ４・未計画１</t>
    <phoneticPr fontId="10"/>
  </si>
  <si>
    <t>療養介護Ⅳ４</t>
    <phoneticPr fontId="10"/>
  </si>
  <si>
    <t>療養介護Ⅳ３・未計画２・拘束減</t>
    <phoneticPr fontId="10"/>
  </si>
  <si>
    <t>療養介護Ⅳ３・未計画１・拘束減</t>
    <phoneticPr fontId="10"/>
  </si>
  <si>
    <t>療養介護Ⅳ３・拘束減</t>
    <phoneticPr fontId="10"/>
  </si>
  <si>
    <t>療養介護Ⅳ３・未計画２</t>
    <phoneticPr fontId="10"/>
  </si>
  <si>
    <t>療養介護Ⅳ３・未計画１</t>
    <phoneticPr fontId="10"/>
  </si>
  <si>
    <t>療養介護Ⅳ３</t>
    <phoneticPr fontId="10"/>
  </si>
  <si>
    <t>療養介護Ⅳ２・未計画２・拘束減</t>
    <phoneticPr fontId="10"/>
  </si>
  <si>
    <t>療養介護Ⅳ２・未計画１・拘束減</t>
    <phoneticPr fontId="10"/>
  </si>
  <si>
    <t>療養介護Ⅳ２・拘束減</t>
    <phoneticPr fontId="10"/>
  </si>
  <si>
    <t>療養介護Ⅳ２・未計画２</t>
    <phoneticPr fontId="10"/>
  </si>
  <si>
    <t>療養介護Ⅳ２・未計画１</t>
    <phoneticPr fontId="10"/>
  </si>
  <si>
    <t>療養介護Ⅳ２</t>
    <phoneticPr fontId="10"/>
  </si>
  <si>
    <t>療養介護Ⅳ１・未計画２・拘束減</t>
    <phoneticPr fontId="10"/>
  </si>
  <si>
    <t>療養介護Ⅳ１・未計画１・拘束減</t>
    <phoneticPr fontId="10"/>
  </si>
  <si>
    <t>療養介護Ⅳ１・拘束減</t>
    <phoneticPr fontId="10"/>
  </si>
  <si>
    <t>療養介護Ⅳ１・未計画２</t>
    <phoneticPr fontId="10"/>
  </si>
  <si>
    <t>療養介護Ⅳ１・未計画１</t>
    <phoneticPr fontId="10"/>
  </si>
  <si>
    <t>（４） 療養介護サービス費（Ⅳ）</t>
    <rPh sb="4" eb="6">
      <t>リョウヨウ</t>
    </rPh>
    <rPh sb="6" eb="8">
      <t>カイゴ</t>
    </rPh>
    <rPh sb="12" eb="13">
      <t>ヒ</t>
    </rPh>
    <phoneticPr fontId="10"/>
  </si>
  <si>
    <t>療養介護Ⅳ１</t>
    <phoneticPr fontId="10"/>
  </si>
  <si>
    <t>療養介護Ⅲ４・地公体・未計画２・拘束減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</si>
  <si>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</si>
  <si>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</si>
  <si>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療養介護Ⅲ４・未計画２・拘束減</t>
    <rPh sb="0" eb="2">
      <t>リョウヨウ</t>
    </rPh>
    <rPh sb="2" eb="4">
      <t>カイゴ</t>
    </rPh>
    <phoneticPr fontId="10"/>
  </si>
  <si>
    <t>療養介護Ⅲ４・未計画１・拘束減</t>
    <rPh sb="0" eb="2">
      <t>リョウヨウ</t>
    </rPh>
    <rPh sb="2" eb="4">
      <t>カイゴ</t>
    </rPh>
    <phoneticPr fontId="10"/>
  </si>
  <si>
    <t>療養介護Ⅲ４・拘束減</t>
    <rPh sb="0" eb="2">
      <t>リョウヨウ</t>
    </rPh>
    <rPh sb="2" eb="4">
      <t>カイゴ</t>
    </rPh>
    <phoneticPr fontId="10"/>
  </si>
  <si>
    <t>療養介護Ⅲ４・地公体・未計画２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</si>
  <si>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</si>
  <si>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</si>
  <si>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療養介護Ⅲ４・未計画２</t>
    <rPh sb="0" eb="2">
      <t>リョウヨウ</t>
    </rPh>
    <rPh sb="2" eb="4">
      <t>カイゴ</t>
    </rPh>
    <phoneticPr fontId="10"/>
  </si>
  <si>
    <t>療養介護Ⅲ４・未計画１</t>
    <rPh sb="0" eb="2">
      <t>リョウヨウ</t>
    </rPh>
    <rPh sb="2" eb="4">
      <t>カイゴ</t>
    </rPh>
    <phoneticPr fontId="10"/>
  </si>
  <si>
    <t>療養介護Ⅲ４</t>
    <rPh sb="0" eb="2">
      <t>リョウヨウ</t>
    </rPh>
    <rPh sb="2" eb="4">
      <t>カイゴ</t>
    </rPh>
    <phoneticPr fontId="10"/>
  </si>
  <si>
    <t>療養介護Ⅲ３・地公体・未計画２・拘束減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</si>
  <si>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</si>
  <si>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</si>
  <si>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療養介護Ⅲ３・未計画２・拘束減</t>
    <rPh sb="0" eb="2">
      <t>リョウヨウ</t>
    </rPh>
    <rPh sb="2" eb="4">
      <t>カイゴ</t>
    </rPh>
    <phoneticPr fontId="10"/>
  </si>
  <si>
    <t>療養介護Ⅲ３・未計画１・拘束減</t>
    <rPh sb="0" eb="2">
      <t>リョウヨウ</t>
    </rPh>
    <rPh sb="2" eb="4">
      <t>カイゴ</t>
    </rPh>
    <phoneticPr fontId="10"/>
  </si>
  <si>
    <t>療養介護Ⅲ３・拘束減</t>
    <rPh sb="0" eb="2">
      <t>リョウヨウ</t>
    </rPh>
    <rPh sb="2" eb="4">
      <t>カイゴ</t>
    </rPh>
    <phoneticPr fontId="10"/>
  </si>
  <si>
    <t>療養介護Ⅲ３・地公体・未計画２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</si>
  <si>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</si>
  <si>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</si>
  <si>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療養介護Ⅲ３・未計画２</t>
    <rPh sb="0" eb="2">
      <t>リョウヨウ</t>
    </rPh>
    <rPh sb="2" eb="4">
      <t>カイゴ</t>
    </rPh>
    <phoneticPr fontId="10"/>
  </si>
  <si>
    <t>療養介護Ⅲ３・未計画１</t>
    <rPh sb="0" eb="2">
      <t>リョウヨウ</t>
    </rPh>
    <rPh sb="2" eb="4">
      <t>カイゴ</t>
    </rPh>
    <phoneticPr fontId="10"/>
  </si>
  <si>
    <t>療養介護Ⅲ３</t>
    <rPh sb="0" eb="2">
      <t>リョウヨウ</t>
    </rPh>
    <rPh sb="2" eb="4">
      <t>カイゴ</t>
    </rPh>
    <phoneticPr fontId="10"/>
  </si>
  <si>
    <t>療養介護Ⅲ２・地公体・未計画２・拘束減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</si>
  <si>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</si>
  <si>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</si>
  <si>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療養介護Ⅲ２・未計画２・拘束減</t>
    <rPh sb="0" eb="2">
      <t>リョウヨウ</t>
    </rPh>
    <rPh sb="2" eb="4">
      <t>カイゴ</t>
    </rPh>
    <phoneticPr fontId="10"/>
  </si>
  <si>
    <t>療養介護Ⅲ２・未計画１・拘束減</t>
    <rPh sb="0" eb="2">
      <t>リョウヨウ</t>
    </rPh>
    <rPh sb="2" eb="4">
      <t>カイゴ</t>
    </rPh>
    <phoneticPr fontId="10"/>
  </si>
  <si>
    <t>療養介護Ⅲ２・拘束減</t>
    <rPh sb="0" eb="2">
      <t>リョウヨウ</t>
    </rPh>
    <rPh sb="2" eb="4">
      <t>カイゴ</t>
    </rPh>
    <phoneticPr fontId="10"/>
  </si>
  <si>
    <t>療養介護Ⅲ２・地公体・未計画２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</si>
  <si>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</si>
  <si>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</si>
  <si>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療養介護Ⅲ２・未計画２</t>
    <rPh sb="0" eb="2">
      <t>リョウヨウ</t>
    </rPh>
    <rPh sb="2" eb="4">
      <t>カイゴ</t>
    </rPh>
    <phoneticPr fontId="10"/>
  </si>
  <si>
    <t>療養介護Ⅲ２・未計画１</t>
    <rPh sb="0" eb="2">
      <t>リョウヨウ</t>
    </rPh>
    <rPh sb="2" eb="4">
      <t>カイゴ</t>
    </rPh>
    <phoneticPr fontId="10"/>
  </si>
  <si>
    <t>療養介護Ⅲ２</t>
    <rPh sb="0" eb="2">
      <t>リョウヨウ</t>
    </rPh>
    <rPh sb="2" eb="4">
      <t>カイゴ</t>
    </rPh>
    <phoneticPr fontId="10"/>
  </si>
  <si>
    <t>療養介護Ⅲ１・地公体・未計画２・拘束減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</si>
  <si>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</si>
  <si>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</si>
  <si>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療養介護Ⅲ１・未計画２・拘束減</t>
    <rPh sb="0" eb="2">
      <t>リョウヨウ</t>
    </rPh>
    <rPh sb="2" eb="4">
      <t>カイゴ</t>
    </rPh>
    <phoneticPr fontId="10"/>
  </si>
  <si>
    <t>療養介護Ⅲ１・未計画１・拘束減</t>
    <rPh sb="0" eb="2">
      <t>リョウヨウ</t>
    </rPh>
    <rPh sb="2" eb="4">
      <t>カイゴ</t>
    </rPh>
    <phoneticPr fontId="10"/>
  </si>
  <si>
    <t>療養介護Ⅲ１・拘束減</t>
    <rPh sb="0" eb="2">
      <t>リョウヨウ</t>
    </rPh>
    <rPh sb="2" eb="4">
      <t>カイゴ</t>
    </rPh>
    <phoneticPr fontId="10"/>
  </si>
  <si>
    <t>療養介護Ⅲ１・地公体・未計画２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</si>
  <si>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</si>
  <si>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</si>
  <si>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療養介護Ⅲ１・未計画２</t>
    <rPh sb="0" eb="2">
      <t>リョウヨウ</t>
    </rPh>
    <rPh sb="2" eb="4">
      <t>カイゴ</t>
    </rPh>
    <phoneticPr fontId="10"/>
  </si>
  <si>
    <t>療養介護Ⅲ１・未計画１</t>
    <rPh sb="0" eb="2">
      <t>リョウヨウ</t>
    </rPh>
    <rPh sb="2" eb="4">
      <t>カイゴ</t>
    </rPh>
    <phoneticPr fontId="10"/>
  </si>
  <si>
    <t>（３）療養介護サービス費（Ⅲ）</t>
    <rPh sb="3" eb="5">
      <t>リョウヨウ</t>
    </rPh>
    <rPh sb="5" eb="7">
      <t>カイゴ</t>
    </rPh>
    <rPh sb="11" eb="12">
      <t>ヒ</t>
    </rPh>
    <phoneticPr fontId="10"/>
  </si>
  <si>
    <t>療養介護Ⅲ１</t>
    <rPh sb="0" eb="2">
      <t>リョウヨウ</t>
    </rPh>
    <rPh sb="2" eb="4">
      <t>カイゴ</t>
    </rPh>
    <phoneticPr fontId="10"/>
  </si>
  <si>
    <t>療養介護Ⅱ４・地公体・未計画２・拘束減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</si>
  <si>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</si>
  <si>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</si>
  <si>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療養介護Ⅱ４・未計画２・拘束減</t>
    <rPh sb="0" eb="2">
      <t>リョウヨウ</t>
    </rPh>
    <rPh sb="2" eb="4">
      <t>カイゴ</t>
    </rPh>
    <phoneticPr fontId="10"/>
  </si>
  <si>
    <t>療養介護Ⅱ４・未計画１・拘束減</t>
    <rPh sb="0" eb="2">
      <t>リョウヨウ</t>
    </rPh>
    <rPh sb="2" eb="4">
      <t>カイゴ</t>
    </rPh>
    <phoneticPr fontId="10"/>
  </si>
  <si>
    <t>療養介護Ⅱ４・拘束減</t>
    <rPh sb="0" eb="2">
      <t>リョウヨウ</t>
    </rPh>
    <rPh sb="2" eb="4">
      <t>カイゴ</t>
    </rPh>
    <phoneticPr fontId="10"/>
  </si>
  <si>
    <t>療養介護Ⅱ４・地公体・未計画２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</si>
  <si>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</si>
  <si>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</si>
  <si>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療養介護Ⅱ４・未計画２</t>
    <rPh sb="0" eb="2">
      <t>リョウヨウ</t>
    </rPh>
    <rPh sb="2" eb="4">
      <t>カイゴ</t>
    </rPh>
    <phoneticPr fontId="10"/>
  </si>
  <si>
    <t>療養介護Ⅱ４・未計画１</t>
    <rPh sb="0" eb="2">
      <t>リョウヨウ</t>
    </rPh>
    <rPh sb="2" eb="4">
      <t>カイゴ</t>
    </rPh>
    <phoneticPr fontId="10"/>
  </si>
  <si>
    <t>療養介護Ⅱ４</t>
    <rPh sb="0" eb="2">
      <t>リョウヨウ</t>
    </rPh>
    <rPh sb="2" eb="4">
      <t>カイゴ</t>
    </rPh>
    <phoneticPr fontId="10"/>
  </si>
  <si>
    <t>療養介護Ⅱ３・地公体・未計画２・拘束減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</si>
  <si>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</si>
  <si>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</si>
  <si>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療養介護Ⅱ３・未計画２・拘束減</t>
    <rPh sb="0" eb="2">
      <t>リョウヨウ</t>
    </rPh>
    <rPh sb="2" eb="4">
      <t>カイゴ</t>
    </rPh>
    <phoneticPr fontId="10"/>
  </si>
  <si>
    <t>療養介護Ⅱ３・未計画１・拘束減</t>
    <rPh sb="0" eb="2">
      <t>リョウヨウ</t>
    </rPh>
    <rPh sb="2" eb="4">
      <t>カイゴ</t>
    </rPh>
    <phoneticPr fontId="10"/>
  </si>
  <si>
    <t>療養介護Ⅱ３・拘束減</t>
    <rPh sb="0" eb="2">
      <t>リョウヨウ</t>
    </rPh>
    <rPh sb="2" eb="4">
      <t>カイゴ</t>
    </rPh>
    <phoneticPr fontId="10"/>
  </si>
  <si>
    <t>療養介護Ⅱ３・地公体・未計画２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</si>
  <si>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</si>
  <si>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</si>
  <si>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療養介護Ⅱ３・未計画２</t>
    <rPh sb="0" eb="2">
      <t>リョウヨウ</t>
    </rPh>
    <rPh sb="2" eb="4">
      <t>カイゴ</t>
    </rPh>
    <phoneticPr fontId="10"/>
  </si>
  <si>
    <t>療養介護Ⅱ３・未計画１</t>
    <rPh sb="0" eb="2">
      <t>リョウヨウ</t>
    </rPh>
    <rPh sb="2" eb="4">
      <t>カイゴ</t>
    </rPh>
    <phoneticPr fontId="10"/>
  </si>
  <si>
    <t>療養介護Ⅱ３</t>
    <rPh sb="0" eb="2">
      <t>リョウヨウ</t>
    </rPh>
    <rPh sb="2" eb="4">
      <t>カイゴ</t>
    </rPh>
    <phoneticPr fontId="10"/>
  </si>
  <si>
    <t>療養介護Ⅱ２・地公体・未計画２・拘束減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</si>
  <si>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</si>
  <si>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</si>
  <si>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療養介護Ⅱ２・未計画２・拘束減</t>
    <rPh sb="0" eb="2">
      <t>リョウヨウ</t>
    </rPh>
    <rPh sb="2" eb="4">
      <t>カイゴ</t>
    </rPh>
    <phoneticPr fontId="10"/>
  </si>
  <si>
    <t>療養介護Ⅱ２・未計画１・拘束減</t>
    <rPh sb="0" eb="2">
      <t>リョウヨウ</t>
    </rPh>
    <rPh sb="2" eb="4">
      <t>カイゴ</t>
    </rPh>
    <phoneticPr fontId="10"/>
  </si>
  <si>
    <t>療養介護Ⅱ２・拘束減</t>
    <rPh sb="0" eb="2">
      <t>リョウヨウ</t>
    </rPh>
    <rPh sb="2" eb="4">
      <t>カイゴ</t>
    </rPh>
    <phoneticPr fontId="10"/>
  </si>
  <si>
    <t>療養介護Ⅱ２・地公体・未計画２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</si>
  <si>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</si>
  <si>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</si>
  <si>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療養介護Ⅱ２・未計画２</t>
    <rPh sb="0" eb="2">
      <t>リョウヨウ</t>
    </rPh>
    <rPh sb="2" eb="4">
      <t>カイゴ</t>
    </rPh>
    <phoneticPr fontId="10"/>
  </si>
  <si>
    <t>療養介護Ⅱ２・未計画１</t>
    <rPh sb="0" eb="2">
      <t>リョウヨウ</t>
    </rPh>
    <rPh sb="2" eb="4">
      <t>カイゴ</t>
    </rPh>
    <phoneticPr fontId="10"/>
  </si>
  <si>
    <t>療養介護Ⅱ２</t>
    <rPh sb="0" eb="2">
      <t>リョウヨウ</t>
    </rPh>
    <rPh sb="2" eb="4">
      <t>カイゴ</t>
    </rPh>
    <phoneticPr fontId="10"/>
  </si>
  <si>
    <t>療養介護Ⅱ１・地公体・未計画２・拘束減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</si>
  <si>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</si>
  <si>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</si>
  <si>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療養介護Ⅱ１・未計画２・拘束減</t>
    <rPh sb="0" eb="2">
      <t>リョウヨウ</t>
    </rPh>
    <rPh sb="2" eb="4">
      <t>カイゴ</t>
    </rPh>
    <phoneticPr fontId="10"/>
  </si>
  <si>
    <t>療養介護Ⅱ１・未計画１・拘束減</t>
    <rPh sb="0" eb="2">
      <t>リョウヨウ</t>
    </rPh>
    <rPh sb="2" eb="4">
      <t>カイゴ</t>
    </rPh>
    <phoneticPr fontId="10"/>
  </si>
  <si>
    <t>療養介護Ⅱ１・拘束減</t>
    <rPh sb="0" eb="2">
      <t>リョウヨウ</t>
    </rPh>
    <rPh sb="2" eb="4">
      <t>カイゴ</t>
    </rPh>
    <phoneticPr fontId="10"/>
  </si>
  <si>
    <t>療養介護Ⅱ１・地公体・未計画２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</si>
  <si>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</si>
  <si>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</si>
  <si>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療養介護Ⅱ１・未計画２</t>
    <rPh sb="0" eb="2">
      <t>リョウヨウ</t>
    </rPh>
    <rPh sb="2" eb="4">
      <t>カイゴ</t>
    </rPh>
    <phoneticPr fontId="10"/>
  </si>
  <si>
    <t>療養介護Ⅱ１・未計画１</t>
    <rPh sb="0" eb="2">
      <t>リョウヨウ</t>
    </rPh>
    <rPh sb="2" eb="4">
      <t>カイゴ</t>
    </rPh>
    <phoneticPr fontId="10"/>
  </si>
  <si>
    <t>（２）療養介護サービス費（Ⅱ）</t>
    <rPh sb="3" eb="5">
      <t>リョウヨウ</t>
    </rPh>
    <rPh sb="5" eb="7">
      <t>カイゴ</t>
    </rPh>
    <rPh sb="11" eb="12">
      <t>ヒ</t>
    </rPh>
    <phoneticPr fontId="10"/>
  </si>
  <si>
    <t>イ　療養介護サービス費</t>
    <phoneticPr fontId="10"/>
  </si>
  <si>
    <t>療養介護Ⅱ１</t>
    <rPh sb="0" eb="2">
      <t>リョウヨウ</t>
    </rPh>
    <rPh sb="2" eb="4">
      <t>カイゴ</t>
    </rPh>
    <phoneticPr fontId="10"/>
  </si>
  <si>
    <t>３月以上連続して減算の場合</t>
    <phoneticPr fontId="12"/>
  </si>
  <si>
    <t>療養介護Ⅰ４・地公体・未計画２・拘束減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</si>
  <si>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</si>
  <si>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</si>
  <si>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療養介護Ⅰ４・地公体・未計画１・拘束減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</si>
  <si>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単位減算</t>
    <phoneticPr fontId="12"/>
  </si>
  <si>
    <t>地方公共団体が設置する指定療養介護事業所の場合</t>
    <phoneticPr fontId="10"/>
  </si>
  <si>
    <t>療養介護Ⅰ４・地公体・拘束減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</si>
  <si>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療養介護Ⅰ４・未計画２・拘束減</t>
    <rPh sb="0" eb="2">
      <t>リョウヨウ</t>
    </rPh>
    <rPh sb="2" eb="4">
      <t>カイゴ</t>
    </rPh>
    <phoneticPr fontId="10"/>
  </si>
  <si>
    <t>療養介護Ⅰ４・未計画１・拘束減</t>
    <rPh sb="0" eb="2">
      <t>リョウヨウ</t>
    </rPh>
    <rPh sb="2" eb="4">
      <t>カイゴ</t>
    </rPh>
    <phoneticPr fontId="10"/>
  </si>
  <si>
    <t>身体拘束廃止未実施減算</t>
    <phoneticPr fontId="12"/>
  </si>
  <si>
    <t>療養介護Ⅰ４・拘束減</t>
    <rPh sb="0" eb="2">
      <t>リョウヨウ</t>
    </rPh>
    <rPh sb="2" eb="4">
      <t>カイゴ</t>
    </rPh>
    <phoneticPr fontId="10"/>
  </si>
  <si>
    <t>療養介護Ⅰ４・地公体・未計画２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</si>
  <si>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</si>
  <si>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</si>
  <si>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療養介護Ⅰ４・未計画２</t>
    <rPh sb="0" eb="2">
      <t>リョウヨウ</t>
    </rPh>
    <rPh sb="2" eb="4">
      <t>カイゴ</t>
    </rPh>
    <phoneticPr fontId="10"/>
  </si>
  <si>
    <t>療養介護Ⅰ４・未計画１</t>
    <rPh sb="0" eb="2">
      <t>リョウヨウ</t>
    </rPh>
    <rPh sb="2" eb="4">
      <t>カイゴ</t>
    </rPh>
    <phoneticPr fontId="10"/>
  </si>
  <si>
    <t>療養介護Ⅰ４</t>
    <rPh sb="0" eb="2">
      <t>リョウヨウ</t>
    </rPh>
    <rPh sb="2" eb="4">
      <t>カイゴ</t>
    </rPh>
    <phoneticPr fontId="10"/>
  </si>
  <si>
    <t>療養介護Ⅰ３・地公体・未計画２・拘束減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</si>
  <si>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</si>
  <si>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</si>
  <si>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療養介護Ⅰ３・未計画２・拘束減</t>
    <rPh sb="0" eb="2">
      <t>リョウヨウ</t>
    </rPh>
    <rPh sb="2" eb="4">
      <t>カイゴ</t>
    </rPh>
    <phoneticPr fontId="10"/>
  </si>
  <si>
    <t>療養介護Ⅰ３・未計画１・拘束減</t>
    <rPh sb="0" eb="2">
      <t>リョウヨウ</t>
    </rPh>
    <rPh sb="2" eb="4">
      <t>カイゴ</t>
    </rPh>
    <phoneticPr fontId="10"/>
  </si>
  <si>
    <t>療養介護Ⅰ３・拘束減</t>
    <rPh sb="0" eb="2">
      <t>リョウヨウ</t>
    </rPh>
    <rPh sb="2" eb="4">
      <t>カイゴ</t>
    </rPh>
    <phoneticPr fontId="10"/>
  </si>
  <si>
    <t>療養介護Ⅰ３・地公体・未計画２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</si>
  <si>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</si>
  <si>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</si>
  <si>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療養介護Ⅰ３・未計画２</t>
    <rPh sb="0" eb="2">
      <t>リョウヨウ</t>
    </rPh>
    <rPh sb="2" eb="4">
      <t>カイゴ</t>
    </rPh>
    <phoneticPr fontId="10"/>
  </si>
  <si>
    <t>療養介護Ⅰ３・未計画１</t>
    <rPh sb="0" eb="2">
      <t>リョウヨウ</t>
    </rPh>
    <rPh sb="2" eb="4">
      <t>カイゴ</t>
    </rPh>
    <phoneticPr fontId="10"/>
  </si>
  <si>
    <t>療養介護Ⅰ３</t>
    <rPh sb="0" eb="2">
      <t>リョウヨウ</t>
    </rPh>
    <rPh sb="2" eb="4">
      <t>カイゴ</t>
    </rPh>
    <phoneticPr fontId="10"/>
  </si>
  <si>
    <t>療養介護Ⅰ２・地公体・未計画２・拘束減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</si>
  <si>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</si>
  <si>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</si>
  <si>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療養介護Ⅰ２・未計画２・拘束減</t>
    <rPh sb="0" eb="2">
      <t>リョウヨウ</t>
    </rPh>
    <rPh sb="2" eb="4">
      <t>カイゴ</t>
    </rPh>
    <phoneticPr fontId="10"/>
  </si>
  <si>
    <t>療養介護Ⅰ２・未計画１・拘束減</t>
    <rPh sb="0" eb="2">
      <t>リョウヨウ</t>
    </rPh>
    <rPh sb="2" eb="4">
      <t>カイゴ</t>
    </rPh>
    <phoneticPr fontId="10"/>
  </si>
  <si>
    <t>療養介護Ⅰ２・拘束減</t>
    <rPh sb="0" eb="2">
      <t>リョウヨウ</t>
    </rPh>
    <rPh sb="2" eb="4">
      <t>カイゴ</t>
    </rPh>
    <phoneticPr fontId="10"/>
  </si>
  <si>
    <t>療養介護Ⅰ２・地公体・未計画２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</si>
  <si>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</si>
  <si>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</si>
  <si>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療養介護Ⅰ２・未計画２</t>
    <rPh sb="0" eb="2">
      <t>リョウヨウ</t>
    </rPh>
    <rPh sb="2" eb="4">
      <t>カイゴ</t>
    </rPh>
    <phoneticPr fontId="10"/>
  </si>
  <si>
    <t>療養介護Ⅰ２・未計画１</t>
    <rPh sb="0" eb="2">
      <t>リョウヨウ</t>
    </rPh>
    <rPh sb="2" eb="4">
      <t>カイゴ</t>
    </rPh>
    <phoneticPr fontId="10"/>
  </si>
  <si>
    <t>療養介護Ⅰ２</t>
    <rPh sb="0" eb="2">
      <t>リョウヨウ</t>
    </rPh>
    <rPh sb="2" eb="4">
      <t>カイゴ</t>
    </rPh>
    <phoneticPr fontId="10"/>
  </si>
  <si>
    <t>療養介護Ⅰ１・地公体・未計画２・拘束減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</si>
  <si>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</si>
  <si>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</si>
  <si>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療養介護Ⅰ１・未計画２・拘束減</t>
    <rPh sb="0" eb="2">
      <t>リョウヨウ</t>
    </rPh>
    <rPh sb="2" eb="4">
      <t>カイゴ</t>
    </rPh>
    <phoneticPr fontId="10"/>
  </si>
  <si>
    <t>療養介護Ⅰ１・未計画１・拘束減</t>
    <rPh sb="0" eb="2">
      <t>リョウヨウ</t>
    </rPh>
    <rPh sb="2" eb="4">
      <t>カイゴ</t>
    </rPh>
    <phoneticPr fontId="10"/>
  </si>
  <si>
    <t>療養介護Ⅰ１・拘束減</t>
    <rPh sb="0" eb="2">
      <t>リョウヨウ</t>
    </rPh>
    <rPh sb="2" eb="4">
      <t>カイゴ</t>
    </rPh>
    <phoneticPr fontId="10"/>
  </si>
  <si>
    <t>療養介護Ⅰ１・地公体・未計画２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</si>
  <si>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</si>
  <si>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</si>
  <si>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療養介護Ⅰ１・未計画２</t>
    <rPh sb="0" eb="2">
      <t>リョウヨウ</t>
    </rPh>
    <rPh sb="2" eb="4">
      <t>カイゴ</t>
    </rPh>
    <phoneticPr fontId="10"/>
  </si>
  <si>
    <t>療養介護Ⅰ１・未計画１</t>
    <rPh sb="0" eb="2">
      <t>リョウヨウ</t>
    </rPh>
    <rPh sb="2" eb="4">
      <t>カイゴ</t>
    </rPh>
    <phoneticPr fontId="10"/>
  </si>
  <si>
    <t>（１） 療養介護サービス費（Ⅰ）</t>
    <rPh sb="4" eb="6">
      <t>リョウヨウ</t>
    </rPh>
    <rPh sb="6" eb="8">
      <t>カイゴ</t>
    </rPh>
    <rPh sb="12" eb="13">
      <t>ヒ</t>
    </rPh>
    <phoneticPr fontId="10"/>
  </si>
  <si>
    <t>療養介護Ⅰ１</t>
    <rPh sb="0" eb="2">
      <t>リョウヨウ</t>
    </rPh>
    <rPh sb="2" eb="4">
      <t>カイゴ</t>
    </rPh>
    <phoneticPr fontId="10"/>
  </si>
  <si>
    <t>５  療養介護サービスコード表</t>
    <rPh sb="3" eb="5">
      <t>リョウヨウ</t>
    </rPh>
    <rPh sb="5" eb="7">
      <t>カイゴ</t>
    </rPh>
    <rPh sb="14" eb="15">
      <t>ヒョウ</t>
    </rPh>
    <phoneticPr fontId="10"/>
  </si>
  <si>
    <t>３月以上連続して減算の場合</t>
    <phoneticPr fontId="12"/>
  </si>
  <si>
    <t>経過的療養介護Ⅰ４・地公体・定超・未計画２・拘束減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</si>
  <si>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減算が適用される月から２月目まで</t>
    <phoneticPr fontId="12"/>
  </si>
  <si>
    <t>療養介護計画が作成されない場合</t>
    <phoneticPr fontId="12"/>
  </si>
  <si>
    <t>経過的療養介護Ⅰ４・地公体・定超・未計画１・拘束減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</si>
  <si>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単位減算</t>
    <phoneticPr fontId="12"/>
  </si>
  <si>
    <t>経過的療養介護Ⅰ４・地公体・定超・拘束減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</si>
  <si>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経過的療養介護Ⅰ４・定超・未計画２・拘束減</t>
    <rPh sb="10" eb="11">
      <t>テイ</t>
    </rPh>
    <rPh sb="11" eb="12">
      <t>チョウ</t>
    </rPh>
    <phoneticPr fontId="10"/>
  </si>
  <si>
    <t>経過的療養介護Ⅰ４・定超・未計画１・拘束減</t>
    <rPh sb="10" eb="11">
      <t>テイ</t>
    </rPh>
    <rPh sb="11" eb="12">
      <t>チョウ</t>
    </rPh>
    <phoneticPr fontId="10"/>
  </si>
  <si>
    <t>身体拘束廃止未実施減算</t>
    <phoneticPr fontId="12"/>
  </si>
  <si>
    <t>経過的療養介護Ⅰ４・定超・拘束減</t>
    <rPh sb="10" eb="11">
      <t>テイ</t>
    </rPh>
    <rPh sb="11" eb="12">
      <t>チョウ</t>
    </rPh>
    <phoneticPr fontId="10"/>
  </si>
  <si>
    <t>経過的療養介護Ⅰ４・地公体・定超・未計画２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</si>
  <si>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経過的療養介護Ⅰ４・地公体・定超・未計画１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</si>
  <si>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経過的療養介護Ⅰ４・地公体・定超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</si>
  <si>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経過的療養介護Ⅰ４・定超・未計画２</t>
    <rPh sb="10" eb="11">
      <t>テイ</t>
    </rPh>
    <rPh sb="11" eb="12">
      <t>チョウ</t>
    </rPh>
    <phoneticPr fontId="10"/>
  </si>
  <si>
    <t>経過的療養介護Ⅰ４・定超・未計画１</t>
    <rPh sb="10" eb="11">
      <t>テイ</t>
    </rPh>
    <rPh sb="11" eb="12">
      <t>チョウ</t>
    </rPh>
    <phoneticPr fontId="10"/>
  </si>
  <si>
    <t>経過的療養介護Ⅰ４・定超</t>
    <rPh sb="10" eb="11">
      <t>テイ</t>
    </rPh>
    <rPh sb="11" eb="12">
      <t>チョウ</t>
    </rPh>
    <phoneticPr fontId="10"/>
  </si>
  <si>
    <t>経過的療養介護Ⅰ３・地公体・定超・未計画２・拘束減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</si>
  <si>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経過的療養介護Ⅰ３・地公体・定超・未計画１・拘束減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</si>
  <si>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経過的療養介護Ⅰ３・地公体・定超・拘束減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</si>
  <si>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経過的療養介護Ⅰ３・定超・未計画２・拘束減</t>
    <rPh sb="10" eb="11">
      <t>テイ</t>
    </rPh>
    <rPh sb="11" eb="12">
      <t>チョウ</t>
    </rPh>
    <phoneticPr fontId="10"/>
  </si>
  <si>
    <t>経過的療養介護Ⅰ３・定超・未計画１・拘束減</t>
    <rPh sb="10" eb="11">
      <t>テイ</t>
    </rPh>
    <rPh sb="11" eb="12">
      <t>チョウ</t>
    </rPh>
    <phoneticPr fontId="10"/>
  </si>
  <si>
    <t>経過的療養介護Ⅰ３・定超・拘束減</t>
    <rPh sb="10" eb="11">
      <t>テイ</t>
    </rPh>
    <rPh sb="11" eb="12">
      <t>チョウ</t>
    </rPh>
    <phoneticPr fontId="10"/>
  </si>
  <si>
    <t>経過的療養介護Ⅰ３・地公体・定超・未計画２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</si>
  <si>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経過的療養介護Ⅰ３・地公体・定超・未計画１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</si>
  <si>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経過的療養介護Ⅰ３・地公体・定超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</si>
  <si>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経過的療養介護Ⅰ３・定超・未計画２</t>
    <rPh sb="10" eb="11">
      <t>テイ</t>
    </rPh>
    <rPh sb="11" eb="12">
      <t>チョウ</t>
    </rPh>
    <phoneticPr fontId="10"/>
  </si>
  <si>
    <t>経過的療養介護Ⅰ３・定超・未計画１</t>
    <rPh sb="10" eb="11">
      <t>テイ</t>
    </rPh>
    <rPh sb="11" eb="12">
      <t>チョウ</t>
    </rPh>
    <phoneticPr fontId="10"/>
  </si>
  <si>
    <t>経過的療養介護Ⅰ３・定超</t>
    <rPh sb="10" eb="11">
      <t>テイ</t>
    </rPh>
    <rPh sb="11" eb="12">
      <t>チョウ</t>
    </rPh>
    <phoneticPr fontId="10"/>
  </si>
  <si>
    <t>経過的療養介護Ⅰ２・地公体・定超・未計画２・拘束減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</si>
  <si>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経過的療養介護Ⅰ２・地公体・定超・未計画１・拘束減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</si>
  <si>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経過的療養介護Ⅰ２・地公体・定超・拘束減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</si>
  <si>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経過的療養介護Ⅰ２・定超・未計画２・拘束減</t>
    <rPh sb="10" eb="11">
      <t>テイ</t>
    </rPh>
    <rPh sb="11" eb="12">
      <t>チョウ</t>
    </rPh>
    <phoneticPr fontId="10"/>
  </si>
  <si>
    <t>経過的療養介護Ⅰ２・定超・未計画１・拘束減</t>
    <rPh sb="10" eb="11">
      <t>テイ</t>
    </rPh>
    <rPh sb="11" eb="12">
      <t>チョウ</t>
    </rPh>
    <phoneticPr fontId="10"/>
  </si>
  <si>
    <t>経過的療養介護Ⅰ２・定超・拘束減</t>
    <rPh sb="10" eb="11">
      <t>テイ</t>
    </rPh>
    <rPh sb="11" eb="12">
      <t>チョウ</t>
    </rPh>
    <phoneticPr fontId="10"/>
  </si>
  <si>
    <t>経過的療養介護Ⅰ２・地公体・定超・未計画２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</si>
  <si>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経過的療養介護Ⅰ２・地公体・定超・未計画１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</si>
  <si>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経過的療養介護Ⅰ２・地公体・定超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</si>
  <si>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経過的療養介護Ⅰ２・定超・未計画２</t>
    <rPh sb="10" eb="11">
      <t>テイ</t>
    </rPh>
    <rPh sb="11" eb="12">
      <t>チョウ</t>
    </rPh>
    <phoneticPr fontId="10"/>
  </si>
  <si>
    <t>経過的療養介護Ⅰ２・定超・未計画１</t>
    <rPh sb="10" eb="11">
      <t>テイ</t>
    </rPh>
    <rPh sb="11" eb="12">
      <t>チョウ</t>
    </rPh>
    <phoneticPr fontId="10"/>
  </si>
  <si>
    <t>経過的療養介護Ⅰ２・定超</t>
    <rPh sb="10" eb="11">
      <t>テイ</t>
    </rPh>
    <rPh sb="11" eb="12">
      <t>チョウ</t>
    </rPh>
    <phoneticPr fontId="10"/>
  </si>
  <si>
    <t>経過的療養介護Ⅰ１・地公体・定超・未計画２・拘束減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</si>
  <si>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経過的療養介護Ⅰ１・地公体・定超・未計画１・拘束減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</si>
  <si>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経過的療養介護Ⅰ１・地公体・定超・拘束減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</si>
  <si>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経過的療養介護Ⅰ１・定超・未計画２・拘束減</t>
    <rPh sb="10" eb="11">
      <t>テイ</t>
    </rPh>
    <rPh sb="11" eb="12">
      <t>チョウ</t>
    </rPh>
    <phoneticPr fontId="10"/>
  </si>
  <si>
    <t>経過的療養介護Ⅰ１・定超・未計画１・拘束減</t>
    <rPh sb="10" eb="11">
      <t>テイ</t>
    </rPh>
    <rPh sb="11" eb="12">
      <t>チョウ</t>
    </rPh>
    <phoneticPr fontId="10"/>
  </si>
  <si>
    <t>経過的療養介護Ⅰ１・定超・拘束減</t>
    <rPh sb="10" eb="11">
      <t>テイ</t>
    </rPh>
    <rPh sb="11" eb="12">
      <t>チョウ</t>
    </rPh>
    <phoneticPr fontId="10"/>
  </si>
  <si>
    <t>経過的療養介護Ⅰ１・地公体・定超・未計画２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</si>
  <si>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経過的療養介護Ⅰ１・地公体・定超・未計画１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</si>
  <si>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経過的療養介護Ⅰ１・地公体・定超</t>
    <rPh sb="10" eb="11">
      <t>チ</t>
    </rPh>
    <rPh sb="11" eb="12">
      <t>コウ</t>
    </rPh>
    <rPh sb="12" eb="13">
      <t>タイ</t>
    </rPh>
    <rPh sb="14" eb="15">
      <t>テイ</t>
    </rPh>
    <rPh sb="15" eb="16">
      <t>チョウ</t>
    </rPh>
    <phoneticPr fontId="10"/>
  </si>
  <si>
    <t>経過的療養介護Ⅰ１・定超・未計画２</t>
    <rPh sb="10" eb="11">
      <t>テイ</t>
    </rPh>
    <rPh sb="11" eb="12">
      <t>チョウ</t>
    </rPh>
    <phoneticPr fontId="10"/>
  </si>
  <si>
    <t>経過的療養介護Ⅰ１・定超・未計画１</t>
    <rPh sb="10" eb="11">
      <t>テイ</t>
    </rPh>
    <rPh sb="11" eb="12">
      <t>チョウ</t>
    </rPh>
    <phoneticPr fontId="10"/>
  </si>
  <si>
    <t>利用者の数が利用定員を超える場合</t>
    <rPh sb="0" eb="3">
      <t>リヨウシャ</t>
    </rPh>
    <rPh sb="4" eb="5">
      <t>カズ</t>
    </rPh>
    <rPh sb="6" eb="8">
      <t>リヨウ</t>
    </rPh>
    <rPh sb="8" eb="10">
      <t>テイイン</t>
    </rPh>
    <rPh sb="11" eb="12">
      <t>コ</t>
    </rPh>
    <rPh sb="14" eb="16">
      <t>バアイ</t>
    </rPh>
    <phoneticPr fontId="10"/>
  </si>
  <si>
    <t>経過的療養介護Ⅰ１・定超</t>
    <rPh sb="10" eb="11">
      <t>テイ</t>
    </rPh>
    <rPh sb="11" eb="12">
      <t>チョウ</t>
    </rPh>
    <phoneticPr fontId="10"/>
  </si>
  <si>
    <t>療養介護Ⅴ４・地公体・定超・未計画２・拘束減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</si>
  <si>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療養介護Ⅴ４・地公体・定超・未計画１・拘束減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</si>
  <si>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療養介護Ⅴ４・地公体・定超・拘束減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</si>
  <si>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療養介護Ⅴ４・定超・未計画２・拘束減</t>
    <rPh sb="7" eb="8">
      <t>テイ</t>
    </rPh>
    <rPh sb="8" eb="9">
      <t>チョウ</t>
    </rPh>
    <phoneticPr fontId="10"/>
  </si>
  <si>
    <t>療養介護Ⅴ４・定超・未計画１・拘束減</t>
    <rPh sb="7" eb="8">
      <t>テイ</t>
    </rPh>
    <rPh sb="8" eb="9">
      <t>チョウ</t>
    </rPh>
    <phoneticPr fontId="10"/>
  </si>
  <si>
    <t>療養介護Ⅴ４・定超・拘束減</t>
    <rPh sb="7" eb="8">
      <t>テイ</t>
    </rPh>
    <rPh sb="8" eb="9">
      <t>チョウ</t>
    </rPh>
    <phoneticPr fontId="10"/>
  </si>
  <si>
    <t>療養介護Ⅴ４・地公体・定超・未計画２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</si>
  <si>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療養介護Ⅴ４・地公体・定超・未計画１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</si>
  <si>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療養介護Ⅴ４・地公体・定超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</si>
  <si>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療養介護Ⅴ４・定超・未計画２</t>
    <rPh sb="7" eb="8">
      <t>テイ</t>
    </rPh>
    <rPh sb="8" eb="9">
      <t>チョウ</t>
    </rPh>
    <phoneticPr fontId="10"/>
  </si>
  <si>
    <t>療養介護Ⅴ４・定超・未計画１</t>
    <rPh sb="7" eb="8">
      <t>テイ</t>
    </rPh>
    <rPh sb="8" eb="9">
      <t>チョウ</t>
    </rPh>
    <phoneticPr fontId="10"/>
  </si>
  <si>
    <t>療養介護Ⅴ４・定超</t>
    <rPh sb="7" eb="8">
      <t>テイ</t>
    </rPh>
    <rPh sb="8" eb="9">
      <t>チョウ</t>
    </rPh>
    <phoneticPr fontId="10"/>
  </si>
  <si>
    <t>療養介護Ⅴ３・地公体・定超・未計画２・拘束減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</si>
  <si>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療養介護Ⅴ３・地公体・定超・未計画１・拘束減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</si>
  <si>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療養介護Ⅴ３・地公体・定超・拘束減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</si>
  <si>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療養介護Ⅴ３・定超・未計画２・拘束減</t>
    <rPh sb="7" eb="8">
      <t>テイ</t>
    </rPh>
    <rPh sb="8" eb="9">
      <t>チョウ</t>
    </rPh>
    <phoneticPr fontId="10"/>
  </si>
  <si>
    <t>療養介護Ⅴ３・定超・未計画１・拘束減</t>
    <rPh sb="7" eb="8">
      <t>テイ</t>
    </rPh>
    <rPh sb="8" eb="9">
      <t>チョウ</t>
    </rPh>
    <phoneticPr fontId="10"/>
  </si>
  <si>
    <t>療養介護Ⅴ３・定超・拘束減</t>
    <rPh sb="7" eb="8">
      <t>テイ</t>
    </rPh>
    <rPh sb="8" eb="9">
      <t>チョウ</t>
    </rPh>
    <phoneticPr fontId="10"/>
  </si>
  <si>
    <t>療養介護Ⅴ３・地公体・定超・未計画２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</si>
  <si>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療養介護Ⅴ３・地公体・定超・未計画１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</si>
  <si>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療養介護Ⅴ３・地公体・定超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</si>
  <si>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療養介護Ⅴ３・定超・未計画２</t>
    <rPh sb="7" eb="8">
      <t>テイ</t>
    </rPh>
    <rPh sb="8" eb="9">
      <t>チョウ</t>
    </rPh>
    <phoneticPr fontId="10"/>
  </si>
  <si>
    <t>療養介護Ⅴ３・定超・未計画１</t>
    <rPh sb="7" eb="8">
      <t>テイ</t>
    </rPh>
    <rPh sb="8" eb="9">
      <t>チョウ</t>
    </rPh>
    <phoneticPr fontId="10"/>
  </si>
  <si>
    <t>療養介護Ⅴ３・定超</t>
    <rPh sb="7" eb="8">
      <t>テイ</t>
    </rPh>
    <rPh sb="8" eb="9">
      <t>チョウ</t>
    </rPh>
    <phoneticPr fontId="10"/>
  </si>
  <si>
    <t>療養介護Ⅴ２・地公体・定超・未計画２・拘束減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</si>
  <si>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療養介護Ⅴ２・地公体・定超・未計画１・拘束減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</si>
  <si>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療養介護Ⅴ２・地公体・定超・拘束減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</si>
  <si>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療養介護Ⅴ２・定超・未計画２・拘束減</t>
    <rPh sb="7" eb="8">
      <t>テイ</t>
    </rPh>
    <rPh sb="8" eb="9">
      <t>チョウ</t>
    </rPh>
    <phoneticPr fontId="10"/>
  </si>
  <si>
    <t>療養介護Ⅴ２・定超・未計画１・拘束減</t>
    <rPh sb="7" eb="8">
      <t>テイ</t>
    </rPh>
    <rPh sb="8" eb="9">
      <t>チョウ</t>
    </rPh>
    <phoneticPr fontId="10"/>
  </si>
  <si>
    <t>療養介護Ⅴ２・定超・拘束減</t>
    <rPh sb="7" eb="8">
      <t>テイ</t>
    </rPh>
    <rPh sb="8" eb="9">
      <t>チョウ</t>
    </rPh>
    <phoneticPr fontId="10"/>
  </si>
  <si>
    <t>療養介護Ⅴ２・地公体・定超・未計画２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</si>
  <si>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療養介護Ⅴ２・地公体・定超・未計画１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</si>
  <si>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療養介護Ⅴ２・地公体・定超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</si>
  <si>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療養介護Ⅴ２・定超・未計画２</t>
    <rPh sb="7" eb="8">
      <t>テイ</t>
    </rPh>
    <rPh sb="8" eb="9">
      <t>チョウ</t>
    </rPh>
    <phoneticPr fontId="10"/>
  </si>
  <si>
    <t>療養介護Ⅴ２・定超・未計画１</t>
    <rPh sb="7" eb="8">
      <t>テイ</t>
    </rPh>
    <rPh sb="8" eb="9">
      <t>チョウ</t>
    </rPh>
    <phoneticPr fontId="10"/>
  </si>
  <si>
    <t>療養介護Ⅴ２・定超</t>
    <rPh sb="7" eb="8">
      <t>テイ</t>
    </rPh>
    <rPh sb="8" eb="9">
      <t>チョウ</t>
    </rPh>
    <phoneticPr fontId="10"/>
  </si>
  <si>
    <t>療養介護Ⅴ１・地公体・定超・未計画２・拘束減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</si>
  <si>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療養介護Ⅴ１・地公体・定超・未計画１・拘束減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</si>
  <si>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療養介護Ⅴ１・地公体・定超・拘束減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</si>
  <si>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療養介護Ⅴ１・定超・未計画２・拘束減</t>
    <rPh sb="7" eb="8">
      <t>テイ</t>
    </rPh>
    <rPh sb="8" eb="9">
      <t>チョウ</t>
    </rPh>
    <phoneticPr fontId="10"/>
  </si>
  <si>
    <t>療養介護Ⅴ１・定超・未計画１・拘束減</t>
    <rPh sb="7" eb="8">
      <t>テイ</t>
    </rPh>
    <rPh sb="8" eb="9">
      <t>チョウ</t>
    </rPh>
    <phoneticPr fontId="10"/>
  </si>
  <si>
    <t>療養介護Ⅴ１・定超・拘束減</t>
    <rPh sb="7" eb="8">
      <t>テイ</t>
    </rPh>
    <rPh sb="8" eb="9">
      <t>チョウ</t>
    </rPh>
    <phoneticPr fontId="10"/>
  </si>
  <si>
    <t>療養介護Ⅴ１・地公体・定超・未計画２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</si>
  <si>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療養介護Ⅴ１・地公体・定超・未計画１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</si>
  <si>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療養介護Ⅴ１・地公体・定超</t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</si>
  <si>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療養介護Ⅴ１・定超・未計画２</t>
    <rPh sb="7" eb="8">
      <t>テイ</t>
    </rPh>
    <rPh sb="8" eb="9">
      <t>チョウ</t>
    </rPh>
    <phoneticPr fontId="10"/>
  </si>
  <si>
    <t>療養介護Ⅴ１・定超・未計画１</t>
    <rPh sb="7" eb="8">
      <t>テイ</t>
    </rPh>
    <rPh sb="8" eb="9">
      <t>チョウ</t>
    </rPh>
    <phoneticPr fontId="10"/>
  </si>
  <si>
    <t>療養介護Ⅴ１・定超</t>
    <rPh sb="7" eb="8">
      <t>テイ</t>
    </rPh>
    <rPh sb="8" eb="9">
      <t>チョウ</t>
    </rPh>
    <phoneticPr fontId="10"/>
  </si>
  <si>
    <t>療養介護Ⅳ４・定超・未計画２・拘束減</t>
    <rPh sb="7" eb="8">
      <t>テイ</t>
    </rPh>
    <rPh sb="8" eb="9">
      <t>チョウ</t>
    </rPh>
    <phoneticPr fontId="10"/>
  </si>
  <si>
    <t>療養介護Ⅳ４・定超・未計画１・拘束減</t>
    <rPh sb="7" eb="8">
      <t>テイ</t>
    </rPh>
    <rPh sb="8" eb="9">
      <t>チョウ</t>
    </rPh>
    <phoneticPr fontId="10"/>
  </si>
  <si>
    <t>療養介護Ⅳ４・定超・拘束減</t>
    <rPh sb="7" eb="8">
      <t>テイ</t>
    </rPh>
    <rPh sb="8" eb="9">
      <t>チョウ</t>
    </rPh>
    <phoneticPr fontId="10"/>
  </si>
  <si>
    <t>療養介護Ⅳ４・定超・未計画２</t>
    <rPh sb="7" eb="8">
      <t>テイ</t>
    </rPh>
    <rPh sb="8" eb="9">
      <t>チョウ</t>
    </rPh>
    <phoneticPr fontId="10"/>
  </si>
  <si>
    <t>療養介護Ⅳ４・定超・未計画１</t>
    <rPh sb="7" eb="8">
      <t>テイ</t>
    </rPh>
    <rPh sb="8" eb="9">
      <t>チョウ</t>
    </rPh>
    <phoneticPr fontId="10"/>
  </si>
  <si>
    <t>療養介護Ⅳ４・定超</t>
    <rPh sb="7" eb="8">
      <t>テイ</t>
    </rPh>
    <rPh sb="8" eb="9">
      <t>チョウ</t>
    </rPh>
    <phoneticPr fontId="10"/>
  </si>
  <si>
    <t>療養介護Ⅳ３・定超・未計画２・拘束減</t>
    <rPh sb="7" eb="8">
      <t>テイ</t>
    </rPh>
    <rPh sb="8" eb="9">
      <t>チョウ</t>
    </rPh>
    <phoneticPr fontId="10"/>
  </si>
  <si>
    <t>療養介護Ⅳ３・定超・未計画１・拘束減</t>
    <rPh sb="7" eb="8">
      <t>テイ</t>
    </rPh>
    <rPh sb="8" eb="9">
      <t>チョウ</t>
    </rPh>
    <phoneticPr fontId="10"/>
  </si>
  <si>
    <t>療養介護Ⅳ３・定超・拘束減</t>
    <rPh sb="7" eb="8">
      <t>テイ</t>
    </rPh>
    <rPh sb="8" eb="9">
      <t>チョウ</t>
    </rPh>
    <phoneticPr fontId="10"/>
  </si>
  <si>
    <t>療養介護Ⅳ３・定超・未計画２</t>
    <rPh sb="7" eb="8">
      <t>テイ</t>
    </rPh>
    <rPh sb="8" eb="9">
      <t>チョウ</t>
    </rPh>
    <phoneticPr fontId="10"/>
  </si>
  <si>
    <t>療養介護Ⅳ３・定超・未計画１</t>
    <rPh sb="7" eb="8">
      <t>テイ</t>
    </rPh>
    <rPh sb="8" eb="9">
      <t>チョウ</t>
    </rPh>
    <phoneticPr fontId="10"/>
  </si>
  <si>
    <t>療養介護Ⅳ３・定超</t>
    <rPh sb="7" eb="8">
      <t>テイ</t>
    </rPh>
    <rPh sb="8" eb="9">
      <t>チョウ</t>
    </rPh>
    <phoneticPr fontId="10"/>
  </si>
  <si>
    <t>療養介護Ⅳ２・定超・未計画２・拘束減</t>
    <rPh sb="7" eb="8">
      <t>テイ</t>
    </rPh>
    <rPh sb="8" eb="9">
      <t>チョウ</t>
    </rPh>
    <phoneticPr fontId="10"/>
  </si>
  <si>
    <t>療養介護Ⅳ２・定超・未計画１・拘束減</t>
    <rPh sb="7" eb="8">
      <t>テイ</t>
    </rPh>
    <rPh sb="8" eb="9">
      <t>チョウ</t>
    </rPh>
    <phoneticPr fontId="10"/>
  </si>
  <si>
    <t>療養介護Ⅳ２・定超・拘束減</t>
    <rPh sb="7" eb="8">
      <t>テイ</t>
    </rPh>
    <rPh sb="8" eb="9">
      <t>チョウ</t>
    </rPh>
    <phoneticPr fontId="10"/>
  </si>
  <si>
    <t>療養介護Ⅳ２・定超・未計画２</t>
    <rPh sb="7" eb="8">
      <t>テイ</t>
    </rPh>
    <rPh sb="8" eb="9">
      <t>チョウ</t>
    </rPh>
    <phoneticPr fontId="10"/>
  </si>
  <si>
    <t>療養介護Ⅳ２・定超・未計画１</t>
    <rPh sb="7" eb="8">
      <t>テイ</t>
    </rPh>
    <rPh sb="8" eb="9">
      <t>チョウ</t>
    </rPh>
    <phoneticPr fontId="10"/>
  </si>
  <si>
    <t>療養介護Ⅳ２・定超</t>
    <rPh sb="7" eb="8">
      <t>テイ</t>
    </rPh>
    <rPh sb="8" eb="9">
      <t>チョウ</t>
    </rPh>
    <phoneticPr fontId="10"/>
  </si>
  <si>
    <t>療養介護Ⅳ１・定超・未計画２・拘束減</t>
    <rPh sb="7" eb="8">
      <t>テイ</t>
    </rPh>
    <rPh sb="8" eb="9">
      <t>チョウ</t>
    </rPh>
    <phoneticPr fontId="10"/>
  </si>
  <si>
    <t>療養介護Ⅳ１・定超・未計画１・拘束減</t>
    <rPh sb="7" eb="8">
      <t>テイ</t>
    </rPh>
    <rPh sb="8" eb="9">
      <t>チョウ</t>
    </rPh>
    <phoneticPr fontId="10"/>
  </si>
  <si>
    <t>療養介護Ⅳ１・定超・拘束減</t>
    <rPh sb="7" eb="8">
      <t>テイ</t>
    </rPh>
    <rPh sb="8" eb="9">
      <t>チョウ</t>
    </rPh>
    <phoneticPr fontId="10"/>
  </si>
  <si>
    <t>療養介護Ⅳ１・定超・未計画２</t>
    <rPh sb="7" eb="8">
      <t>テイ</t>
    </rPh>
    <rPh sb="8" eb="9">
      <t>チョウ</t>
    </rPh>
    <phoneticPr fontId="10"/>
  </si>
  <si>
    <t>療養介護Ⅳ１・定超・未計画１</t>
    <rPh sb="7" eb="8">
      <t>テイ</t>
    </rPh>
    <rPh sb="8" eb="9">
      <t>チョウ</t>
    </rPh>
    <phoneticPr fontId="10"/>
  </si>
  <si>
    <t>療養介護Ⅳ１・定超</t>
    <rPh sb="7" eb="8">
      <t>テイ</t>
    </rPh>
    <rPh sb="8" eb="9">
      <t>チョウ</t>
    </rPh>
    <phoneticPr fontId="10"/>
  </si>
  <si>
    <t>療養介護Ⅲ４・地公体・定超・未計画２・拘束減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</si>
  <si>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療養介護Ⅲ４・地公体・定超・未計画１・拘束減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</si>
  <si>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療養介護Ⅲ４・地公体・定超・拘束減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</si>
  <si>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療養介護Ⅲ４・定超・未計画２・拘束減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</si>
  <si>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療養介護Ⅲ４・定超・未計画１・拘束減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</si>
  <si>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療養介護Ⅲ４・定超・拘束減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</si>
  <si>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療養介護Ⅲ４・地公体・定超・未計画２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</si>
  <si>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療養介護Ⅲ４・地公体・定超・未計画１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</si>
  <si>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療養介護Ⅲ４・地公体・定超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</si>
  <si>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療養介護Ⅲ４・定超・未計画２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</si>
  <si>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療養介護Ⅲ４・定超・未計画１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</si>
  <si>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療養介護Ⅲ４・定超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</si>
  <si>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療養介護Ⅲ３・地公体・定超・未計画２・拘束減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</si>
  <si>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療養介護Ⅲ３・地公体・定超・未計画１・拘束減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</si>
  <si>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療養介護Ⅲ３・地公体・定超・拘束減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</si>
  <si>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療養介護Ⅲ３・定超・未計画２・拘束減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</si>
  <si>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療養介護Ⅲ３・定超・未計画１・拘束減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</si>
  <si>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療養介護Ⅲ３・定超・拘束減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</si>
  <si>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療養介護Ⅲ３・地公体・定超・未計画２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</si>
  <si>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療養介護Ⅲ３・地公体・定超・未計画１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</si>
  <si>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療養介護Ⅲ３・地公体・定超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</si>
  <si>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療養介護Ⅲ３・定超・未計画２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</si>
  <si>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療養介護Ⅲ３・定超・未計画１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</si>
  <si>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療養介護Ⅲ３・定超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</si>
  <si>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療養介護Ⅲ２・地公体・定超・未計画２・拘束減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</si>
  <si>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療養介護Ⅲ２・地公体・定超・未計画１・拘束減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</si>
  <si>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療養介護Ⅲ２・地公体・定超・拘束減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</si>
  <si>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療養介護Ⅲ２・定超・未計画２・拘束減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</si>
  <si>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療養介護Ⅲ２・定超・未計画１・拘束減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</si>
  <si>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療養介護Ⅲ２・定超・拘束減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</si>
  <si>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療養介護Ⅲ２・地公体・定超・未計画２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</si>
  <si>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療養介護Ⅲ２・地公体・定超・未計画１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</si>
  <si>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療養介護Ⅲ２・地公体・定超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</si>
  <si>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療養介護Ⅲ２・定超・未計画２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</si>
  <si>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療養介護Ⅲ２・定超・未計画１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</si>
  <si>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療養介護Ⅲ２・定超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</si>
  <si>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療養介護Ⅲ１・地公体・定超・未計画２・拘束減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</si>
  <si>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療養介護Ⅲ１・地公体・定超・未計画１・拘束減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</si>
  <si>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療養介護Ⅲ１・地公体・定超・拘束減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</si>
  <si>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療養介護Ⅲ１・定超・未計画２・拘束減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</si>
  <si>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療養介護Ⅲ１・定超・未計画１・拘束減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</si>
  <si>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療養介護Ⅲ１・定超・拘束減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</si>
  <si>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療養介護Ⅲ１・地公体・定超・未計画２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</si>
  <si>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療養介護Ⅲ１・地公体・定超・未計画１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</si>
  <si>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療養介護Ⅲ１・地公体・定超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</si>
  <si>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療養介護Ⅲ１・定超・未計画２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</si>
  <si>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療養介護Ⅲ１・定超・未計画１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</si>
  <si>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療養介護Ⅲ１・定超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</si>
  <si>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療養介護Ⅱ４・地公体・定超・未計画２・拘束減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</si>
  <si>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療養介護Ⅱ４・地公体・定超・未計画１・拘束減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</si>
  <si>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療養介護Ⅱ４・地公体・定超・拘束減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</si>
  <si>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療養介護Ⅱ４・定超・未計画２・拘束減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</si>
  <si>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療養介護Ⅱ４・定超・未計画１・拘束減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</si>
  <si>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療養介護Ⅱ４・定超・拘束減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</si>
  <si>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療養介護Ⅱ４・地公体・定超・未計画２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</si>
  <si>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療養介護Ⅱ４・地公体・定超・未計画１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</si>
  <si>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療養介護Ⅱ４・地公体・定超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</si>
  <si>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療養介護Ⅱ４・定超・未計画２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</si>
  <si>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療養介護Ⅱ４・定超・未計画１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</si>
  <si>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療養介護Ⅱ４・定超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</si>
  <si>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療養介護Ⅱ３・地公体・定超・未計画２・拘束減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</si>
  <si>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療養介護Ⅱ３・地公体・定超・未計画１・拘束減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</si>
  <si>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療養介護Ⅱ３・地公体・定超・拘束減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</si>
  <si>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療養介護Ⅱ３・定超・未計画２・拘束減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</si>
  <si>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療養介護Ⅱ３・定超・未計画１・拘束減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</si>
  <si>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療養介護Ⅱ３・定超・拘束減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</si>
  <si>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療養介護Ⅱ３・地公体・定超・未計画２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</si>
  <si>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療養介護Ⅱ３・地公体・定超・未計画１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</si>
  <si>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療養介護Ⅱ３・地公体・定超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</si>
  <si>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療養介護Ⅱ３・定超・未計画２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</si>
  <si>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療養介護Ⅱ３・定超・未計画１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</si>
  <si>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療養介護Ⅱ３・定超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</si>
  <si>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療養介護Ⅱ２・地公体・定超・未計画２・拘束減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</si>
  <si>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療養介護Ⅱ２・地公体・定超・未計画１・拘束減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</si>
  <si>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療養介護Ⅱ２・地公体・定超・拘束減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</si>
  <si>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療養介護Ⅱ２・定超・未計画２・拘束減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</si>
  <si>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療養介護Ⅱ２・定超・未計画１・拘束減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</si>
  <si>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療養介護Ⅱ２・定超・拘束減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</si>
  <si>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療養介護Ⅱ２・地公体・定超・未計画２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</si>
  <si>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療養介護Ⅱ２・地公体・定超・未計画１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</si>
  <si>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療養介護Ⅱ２・地公体・定超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</si>
  <si>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療養介護Ⅱ２・定超・未計画２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</si>
  <si>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療養介護Ⅱ２・定超・未計画１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</si>
  <si>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療養介護Ⅱ２・定超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</si>
  <si>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療養介護Ⅱ１・地公体・定超・未計画２・拘束減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</si>
  <si>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療養介護Ⅱ１・地公体・定超・未計画１・拘束減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</si>
  <si>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療養介護Ⅱ１・地公体・定超・拘束減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</si>
  <si>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療養介護Ⅱ１・定超・未計画２・拘束減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</si>
  <si>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療養介護Ⅱ１・定超・未計画１・拘束減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</si>
  <si>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療養介護Ⅱ１・定超・拘束減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</si>
  <si>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療養介護Ⅱ１・地公体・定超・未計画２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</si>
  <si>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療養介護Ⅱ１・地公体・定超・未計画１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</si>
  <si>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療養介護Ⅱ１・地公体・定超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</si>
  <si>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療養介護Ⅱ１・定超・未計画２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</si>
  <si>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療養介護Ⅱ１・定超・未計画１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</si>
  <si>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療養介護Ⅱ１・定超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</si>
  <si>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療養介護Ⅰ４・地公体・定超・未計画２・拘束減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</si>
  <si>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療養介護Ⅰ４・地公体・定超・未計画１・拘束減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</si>
  <si>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療養介護Ⅰ４・地公体・定超・拘束減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</si>
  <si>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療養介護Ⅰ４・定超・未計画２・拘束減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</si>
  <si>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療養介護Ⅰ４・定超・未計画１・拘束減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</si>
  <si>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療養介護Ⅰ４・定超・拘束減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</si>
  <si>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療養介護Ⅰ４・地公体・定超・未計画２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</si>
  <si>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療養介護Ⅰ４・地公体・定超・未計画１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</si>
  <si>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療養介護Ⅰ４・地公体・定超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</si>
  <si>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療養介護Ⅰ４・定超・未計画２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</si>
  <si>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療養介護Ⅰ４・定超・未計画１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</si>
  <si>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療養介護Ⅰ４・定超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</si>
  <si>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療養介護Ⅰ３・地公体・定超・未計画２・拘束減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</si>
  <si>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療養介護Ⅰ３・地公体・定超・未計画１・拘束減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</si>
  <si>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療養介護Ⅰ３・地公体・定超・拘束減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</si>
  <si>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療養介護Ⅰ３・定超・未計画２・拘束減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</si>
  <si>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療養介護Ⅰ３・定超・未計画１・拘束減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</si>
  <si>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療養介護Ⅰ３・定超・拘束減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</si>
  <si>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療養介護Ⅰ３・地公体・定超・未計画２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</si>
  <si>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療養介護Ⅰ３・地公体・定超・未計画１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</si>
  <si>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療養介護Ⅰ３・地公体・定超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</si>
  <si>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療養介護Ⅰ３・定超・未計画２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</si>
  <si>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療養介護Ⅰ３・定超・未計画１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</si>
  <si>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療養介護Ⅰ３・定超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</si>
  <si>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療養介護Ⅰ２・地公体・定超・未計画２・拘束減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</si>
  <si>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療養介護Ⅰ２・地公体・定超・未計画１・拘束減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</si>
  <si>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療養介護Ⅰ２・地公体・定超・拘束減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</si>
  <si>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療養介護Ⅰ２・定超・未計画２・拘束減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</si>
  <si>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療養介護Ⅰ２・定超・未計画１・拘束減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</si>
  <si>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療養介護Ⅰ２・定超・拘束減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</si>
  <si>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療養介護Ⅰ２・地公体・定超・未計画２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</si>
  <si>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療養介護Ⅰ２・地公体・定超・未計画１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</si>
  <si>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療養介護Ⅰ２・地公体・定超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</si>
  <si>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療養介護Ⅰ２・定超・未計画２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</si>
  <si>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療養介護Ⅰ２・定超・未計画１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</si>
  <si>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療養介護Ⅰ２・定超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</si>
  <si>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療養介護Ⅰ１・地公体・定超・未計画２・拘束減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</si>
  <si>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療養介護Ⅰ１・地公体・定超・未計画１・拘束減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</si>
  <si>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療養介護Ⅰ１・地公体・定超・拘束減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</si>
  <si>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療養介護Ⅰ１・定超・未計画２・拘束減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</si>
  <si>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療養介護Ⅰ１・定超・未計画１・拘束減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</si>
  <si>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療養介護Ⅰ１・定超・拘束減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</si>
  <si>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療養介護Ⅰ１・地公体・定超・未計画２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</si>
  <si>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療養介護Ⅰ１・地公体・定超・未計画１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</si>
  <si>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療養介護Ⅰ１・地公体・定超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rPh sb="11" eb="12">
      <t>テイ</t>
    </rPh>
    <rPh sb="12" eb="13">
      <t>チョウ</t>
    </rPh>
    <phoneticPr fontId="10"/>
  </si>
  <si>
    <t>療養介護Ⅰ１・定超・未計画２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</si>
  <si>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療養介護Ⅰ１・定超・未計画１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</si>
  <si>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療養介護Ⅰ１・定超</t>
    <rPh sb="0" eb="2">
      <t>リョウヨウ</t>
    </rPh>
    <rPh sb="2" eb="4">
      <t>カイゴ</t>
    </rPh>
    <rPh sb="7" eb="8">
      <t>テイ</t>
    </rPh>
    <rPh sb="8" eb="9">
      <t>チョウ</t>
    </rPh>
    <phoneticPr fontId="10"/>
  </si>
  <si>
    <t>（定員超過）</t>
    <rPh sb="1" eb="3">
      <t>テイイン</t>
    </rPh>
    <rPh sb="3" eb="5">
      <t>チョウカ</t>
    </rPh>
    <phoneticPr fontId="10"/>
  </si>
  <si>
    <t>経過的療養介護Ⅰ４・地公体・人欠２・未計画２・拘束減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</si>
  <si>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経過的療養介護Ⅰ４・地公体・人欠２・未計画１・拘束減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</si>
  <si>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経過的療養介護Ⅰ４・地公体・人欠２・拘束減</t>
    <rPh sb="10" eb="11">
      <t>チ</t>
    </rPh>
    <rPh sb="11" eb="12">
      <t>コウ</t>
    </rPh>
    <rPh sb="12" eb="13">
      <t>タイ</t>
    </rPh>
    <phoneticPr fontId="10"/>
  </si>
  <si>
    <t>経過的療養介護Ⅰ４・人欠２・未計画２・拘束減</t>
  </si>
  <si>
    <t>経過的療養介護Ⅰ４・人欠２・未計画１・拘束減</t>
  </si>
  <si>
    <t>経過的療養介護Ⅰ４・人欠２・拘束減</t>
  </si>
  <si>
    <t>経過的療養介護Ⅰ４・地公体・人欠２・未計画２</t>
    <rPh sb="10" eb="11">
      <t>チ</t>
    </rPh>
    <rPh sb="11" eb="12">
      <t>コウ</t>
    </rPh>
    <rPh sb="12" eb="13">
      <t>タイ</t>
    </rPh>
    <phoneticPr fontId="10"/>
  </si>
  <si>
    <t>経過的療養介護Ⅰ４・地公体・人欠２・未計画１</t>
    <rPh sb="10" eb="11">
      <t>チ</t>
    </rPh>
    <rPh sb="11" eb="12">
      <t>コウ</t>
    </rPh>
    <rPh sb="12" eb="13">
      <t>タイ</t>
    </rPh>
    <phoneticPr fontId="10"/>
  </si>
  <si>
    <t>経過的療養介護Ⅰ４・地公体・人欠２</t>
    <rPh sb="10" eb="11">
      <t>チ</t>
    </rPh>
    <rPh sb="11" eb="12">
      <t>コウ</t>
    </rPh>
    <rPh sb="12" eb="13">
      <t>タイ</t>
    </rPh>
    <phoneticPr fontId="10"/>
  </si>
  <si>
    <t>経過的療養介護Ⅰ４・人欠２・未計画２</t>
  </si>
  <si>
    <t>経過的療養介護Ⅰ４・人欠２・未計画１</t>
  </si>
  <si>
    <t>経過的療養介護Ⅰ４・人欠２</t>
  </si>
  <si>
    <t>経過的療養介護Ⅰ３・地公体・人欠２・未計画２・拘束減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</si>
  <si>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経過的療養介護Ⅰ３・地公体・人欠２・未計画１・拘束減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</si>
  <si>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経過的療養介護Ⅰ３・地公体・人欠２・拘束減</t>
    <rPh sb="10" eb="11">
      <t>チ</t>
    </rPh>
    <rPh sb="11" eb="12">
      <t>コウ</t>
    </rPh>
    <rPh sb="12" eb="13">
      <t>タイ</t>
    </rPh>
    <phoneticPr fontId="10"/>
  </si>
  <si>
    <t>経過的療養介護Ⅰ３・人欠２・未計画２・拘束減</t>
  </si>
  <si>
    <t>経過的療養介護Ⅰ３・人欠２・未計画１・拘束減</t>
  </si>
  <si>
    <t>経過的療養介護Ⅰ３・人欠２・拘束減</t>
  </si>
  <si>
    <t>経過的療養介護Ⅰ３・地公体・人欠２・未計画２</t>
    <rPh sb="10" eb="11">
      <t>チ</t>
    </rPh>
    <rPh sb="11" eb="12">
      <t>コウ</t>
    </rPh>
    <rPh sb="12" eb="13">
      <t>タイ</t>
    </rPh>
    <phoneticPr fontId="10"/>
  </si>
  <si>
    <t>経過的療養介護Ⅰ３・地公体・人欠２・未計画１</t>
    <rPh sb="10" eb="11">
      <t>チ</t>
    </rPh>
    <rPh sb="11" eb="12">
      <t>コウ</t>
    </rPh>
    <rPh sb="12" eb="13">
      <t>タイ</t>
    </rPh>
    <phoneticPr fontId="10"/>
  </si>
  <si>
    <t>経過的療養介護Ⅰ３・地公体・人欠２</t>
    <rPh sb="10" eb="11">
      <t>チ</t>
    </rPh>
    <rPh sb="11" eb="12">
      <t>コウ</t>
    </rPh>
    <rPh sb="12" eb="13">
      <t>タイ</t>
    </rPh>
    <phoneticPr fontId="10"/>
  </si>
  <si>
    <t>経過的療養介護Ⅰ３・人欠２・未計画２</t>
  </si>
  <si>
    <t>経過的療養介護Ⅰ３・人欠２・未計画１</t>
  </si>
  <si>
    <t>経過的療養介護Ⅰ３・人欠２</t>
  </si>
  <si>
    <t>経過的療養介護Ⅰ２・地公体・人欠２・未計画２・拘束減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</si>
  <si>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経過的療養介護Ⅰ２・地公体・人欠２・未計画１・拘束減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</si>
  <si>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経過的療養介護Ⅰ２・地公体・人欠２・拘束減</t>
    <rPh sb="10" eb="11">
      <t>チ</t>
    </rPh>
    <rPh sb="11" eb="12">
      <t>コウ</t>
    </rPh>
    <rPh sb="12" eb="13">
      <t>タイ</t>
    </rPh>
    <phoneticPr fontId="10"/>
  </si>
  <si>
    <t>経過的療養介護Ⅰ２・人欠２・未計画２・拘束減</t>
  </si>
  <si>
    <t>経過的療養介護Ⅰ２・人欠２・未計画１・拘束減</t>
  </si>
  <si>
    <t>経過的療養介護Ⅰ２・人欠２・拘束減</t>
  </si>
  <si>
    <t>経過的療養介護Ⅰ２・地公体・人欠２・未計画２</t>
    <rPh sb="10" eb="11">
      <t>チ</t>
    </rPh>
    <rPh sb="11" eb="12">
      <t>コウ</t>
    </rPh>
    <rPh sb="12" eb="13">
      <t>タイ</t>
    </rPh>
    <phoneticPr fontId="10"/>
  </si>
  <si>
    <t>経過的療養介護Ⅰ２・地公体・人欠２・未計画１</t>
    <rPh sb="10" eb="11">
      <t>チ</t>
    </rPh>
    <rPh sb="11" eb="12">
      <t>コウ</t>
    </rPh>
    <rPh sb="12" eb="13">
      <t>タイ</t>
    </rPh>
    <phoneticPr fontId="10"/>
  </si>
  <si>
    <t>経過的療養介護Ⅰ２・地公体・人欠２</t>
    <rPh sb="10" eb="11">
      <t>チ</t>
    </rPh>
    <rPh sb="11" eb="12">
      <t>コウ</t>
    </rPh>
    <rPh sb="12" eb="13">
      <t>タイ</t>
    </rPh>
    <phoneticPr fontId="10"/>
  </si>
  <si>
    <t>経過的療養介護Ⅰ２・人欠２・未計画２</t>
  </si>
  <si>
    <t>経過的療養介護Ⅰ２・人欠２・未計画１</t>
  </si>
  <si>
    <t>経過的療養介護Ⅰ２・人欠２</t>
  </si>
  <si>
    <t>経過的療養介護Ⅰ１・地公体・人欠２・未計画２・拘束減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</si>
  <si>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経過的療養介護Ⅰ１・地公体・人欠２・未計画１・拘束減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</si>
  <si>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経過的療養介護Ⅰ１・地公体・人欠２・拘束減</t>
    <rPh sb="10" eb="11">
      <t>チ</t>
    </rPh>
    <rPh sb="11" eb="12">
      <t>コウ</t>
    </rPh>
    <rPh sb="12" eb="13">
      <t>タイ</t>
    </rPh>
    <phoneticPr fontId="10"/>
  </si>
  <si>
    <t>経過的療養介護Ⅰ１・人欠２・未計画２・拘束減</t>
  </si>
  <si>
    <t>経過的療養介護Ⅰ１・人欠２・未計画１・拘束減</t>
  </si>
  <si>
    <t>経過的療養介護Ⅰ１・人欠２・拘束減</t>
  </si>
  <si>
    <t>経過的療養介護Ⅰ１・地公体・人欠２・未計画２</t>
    <rPh sb="10" eb="11">
      <t>チ</t>
    </rPh>
    <rPh sb="11" eb="12">
      <t>コウ</t>
    </rPh>
    <rPh sb="12" eb="13">
      <t>タイ</t>
    </rPh>
    <phoneticPr fontId="10"/>
  </si>
  <si>
    <t>経過的療養介護Ⅰ１・地公体・人欠２・未計画１</t>
    <rPh sb="10" eb="11">
      <t>チ</t>
    </rPh>
    <rPh sb="11" eb="12">
      <t>コウ</t>
    </rPh>
    <rPh sb="12" eb="13">
      <t>タイ</t>
    </rPh>
    <phoneticPr fontId="10"/>
  </si>
  <si>
    <t>経過的療養介護Ⅰ１・地公体・人欠２</t>
    <rPh sb="10" eb="11">
      <t>チ</t>
    </rPh>
    <rPh sb="11" eb="12">
      <t>コウ</t>
    </rPh>
    <rPh sb="12" eb="13">
      <t>タイ</t>
    </rPh>
    <phoneticPr fontId="10"/>
  </si>
  <si>
    <t>経過的療養介護Ⅰ１・人欠２・未計画２</t>
  </si>
  <si>
    <t>経過的療養介護Ⅰ１・人欠２・未計画１</t>
  </si>
  <si>
    <t>看護職員又は生活支援員の員数が基準に満たない場合</t>
    <phoneticPr fontId="10"/>
  </si>
  <si>
    <t>経過的療養介護Ⅰ１・人欠２</t>
  </si>
  <si>
    <t>療養介護Ⅴ４・地公体・人欠２・未計画２・拘束減</t>
    <rPh sb="7" eb="8">
      <t>チ</t>
    </rPh>
    <rPh sb="8" eb="9">
      <t>コウ</t>
    </rPh>
    <rPh sb="9" eb="10">
      <t>タイ</t>
    </rPh>
    <phoneticPr fontId="10"/>
  </si>
  <si>
    <t>療養介護Ⅴ４・地公体・人欠２・未計画１・拘束減</t>
    <rPh sb="7" eb="8">
      <t>チ</t>
    </rPh>
    <rPh sb="8" eb="9">
      <t>コウ</t>
    </rPh>
    <rPh sb="9" eb="10">
      <t>タイ</t>
    </rPh>
    <phoneticPr fontId="10"/>
  </si>
  <si>
    <t>療養介護Ⅴ４・地公体・人欠２・拘束減</t>
    <rPh sb="7" eb="8">
      <t>チ</t>
    </rPh>
    <rPh sb="8" eb="9">
      <t>コウ</t>
    </rPh>
    <rPh sb="9" eb="10">
      <t>タイ</t>
    </rPh>
    <phoneticPr fontId="10"/>
  </si>
  <si>
    <t>療養介護Ⅴ４・人欠２・未計画２・拘束減</t>
  </si>
  <si>
    <t>療養介護Ⅴ４・人欠２・未計画１・拘束減</t>
  </si>
  <si>
    <t>療養介護Ⅴ４・人欠２・拘束減</t>
  </si>
  <si>
    <t>療養介護Ⅴ４・地公体・人欠２・未計画２</t>
    <rPh sb="7" eb="8">
      <t>チ</t>
    </rPh>
    <rPh sb="8" eb="9">
      <t>コウ</t>
    </rPh>
    <rPh sb="9" eb="10">
      <t>タイ</t>
    </rPh>
    <phoneticPr fontId="10"/>
  </si>
  <si>
    <t>療養介護Ⅴ４・地公体・人欠２・未計画１</t>
    <rPh sb="7" eb="8">
      <t>チ</t>
    </rPh>
    <rPh sb="8" eb="9">
      <t>コウ</t>
    </rPh>
    <rPh sb="9" eb="10">
      <t>タイ</t>
    </rPh>
    <phoneticPr fontId="10"/>
  </si>
  <si>
    <t>療養介護Ⅴ４・地公体・人欠２</t>
    <rPh sb="7" eb="8">
      <t>チ</t>
    </rPh>
    <rPh sb="8" eb="9">
      <t>コウ</t>
    </rPh>
    <rPh sb="9" eb="10">
      <t>タイ</t>
    </rPh>
    <phoneticPr fontId="10"/>
  </si>
  <si>
    <t>療養介護Ⅴ４・人欠２・未計画２</t>
  </si>
  <si>
    <t>療養介護Ⅴ４・人欠２・未計画１</t>
  </si>
  <si>
    <t>療養介護Ⅴ４・人欠２</t>
  </si>
  <si>
    <t>療養介護Ⅴ３・地公体・人欠２・未計画２・拘束減</t>
    <rPh sb="7" eb="8">
      <t>チ</t>
    </rPh>
    <rPh sb="8" eb="9">
      <t>コウ</t>
    </rPh>
    <rPh sb="9" eb="10">
      <t>タイ</t>
    </rPh>
    <phoneticPr fontId="10"/>
  </si>
  <si>
    <t>療養介護Ⅴ３・地公体・人欠２・未計画１・拘束減</t>
    <rPh sb="7" eb="8">
      <t>チ</t>
    </rPh>
    <rPh sb="8" eb="9">
      <t>コウ</t>
    </rPh>
    <rPh sb="9" eb="10">
      <t>タイ</t>
    </rPh>
    <phoneticPr fontId="10"/>
  </si>
  <si>
    <t>療養介護Ⅴ３・地公体・人欠２・拘束減</t>
    <rPh sb="7" eb="8">
      <t>チ</t>
    </rPh>
    <rPh sb="8" eb="9">
      <t>コウ</t>
    </rPh>
    <rPh sb="9" eb="10">
      <t>タイ</t>
    </rPh>
    <phoneticPr fontId="10"/>
  </si>
  <si>
    <t>療養介護Ⅴ３・人欠２・未計画２・拘束減</t>
  </si>
  <si>
    <t>療養介護Ⅴ３・人欠２・未計画１・拘束減</t>
  </si>
  <si>
    <t>療養介護Ⅴ３・人欠２・拘束減</t>
  </si>
  <si>
    <t>療養介護Ⅴ３・地公体・人欠２・未計画２</t>
    <rPh sb="7" eb="8">
      <t>チ</t>
    </rPh>
    <rPh sb="8" eb="9">
      <t>コウ</t>
    </rPh>
    <rPh sb="9" eb="10">
      <t>タイ</t>
    </rPh>
    <phoneticPr fontId="10"/>
  </si>
  <si>
    <t>療養介護Ⅴ３・地公体・人欠２・未計画１</t>
    <rPh sb="7" eb="8">
      <t>チ</t>
    </rPh>
    <rPh sb="8" eb="9">
      <t>コウ</t>
    </rPh>
    <rPh sb="9" eb="10">
      <t>タイ</t>
    </rPh>
    <phoneticPr fontId="10"/>
  </si>
  <si>
    <t>療養介護Ⅴ３・地公体・人欠２</t>
    <rPh sb="7" eb="8">
      <t>チ</t>
    </rPh>
    <rPh sb="8" eb="9">
      <t>コウ</t>
    </rPh>
    <rPh sb="9" eb="10">
      <t>タイ</t>
    </rPh>
    <phoneticPr fontId="10"/>
  </si>
  <si>
    <t>療養介護Ⅴ３・人欠２・未計画２</t>
  </si>
  <si>
    <t>療養介護Ⅴ３・人欠２・未計画１</t>
  </si>
  <si>
    <t>療養介護Ⅴ３・人欠２</t>
  </si>
  <si>
    <t>療養介護Ⅴ２・地公体・人欠２・未計画２・拘束減</t>
    <rPh sb="7" eb="8">
      <t>チ</t>
    </rPh>
    <rPh sb="8" eb="9">
      <t>コウ</t>
    </rPh>
    <rPh sb="9" eb="10">
      <t>タイ</t>
    </rPh>
    <phoneticPr fontId="10"/>
  </si>
  <si>
    <t>療養介護Ⅴ２・地公体・人欠２・未計画１・拘束減</t>
    <rPh sb="7" eb="8">
      <t>チ</t>
    </rPh>
    <rPh sb="8" eb="9">
      <t>コウ</t>
    </rPh>
    <rPh sb="9" eb="10">
      <t>タイ</t>
    </rPh>
    <phoneticPr fontId="10"/>
  </si>
  <si>
    <t>療養介護Ⅴ２・地公体・人欠２・拘束減</t>
    <rPh sb="7" eb="8">
      <t>チ</t>
    </rPh>
    <rPh sb="8" eb="9">
      <t>コウ</t>
    </rPh>
    <rPh sb="9" eb="10">
      <t>タイ</t>
    </rPh>
    <phoneticPr fontId="10"/>
  </si>
  <si>
    <t>療養介護Ⅴ２・人欠２・未計画２・拘束減</t>
  </si>
  <si>
    <t>療養介護Ⅴ２・人欠２・未計画１・拘束減</t>
  </si>
  <si>
    <t>療養介護Ⅴ２・人欠２・拘束減</t>
  </si>
  <si>
    <t>療養介護Ⅴ２・地公体・人欠２・未計画２</t>
    <rPh sb="7" eb="8">
      <t>チ</t>
    </rPh>
    <rPh sb="8" eb="9">
      <t>コウ</t>
    </rPh>
    <rPh sb="9" eb="10">
      <t>タイ</t>
    </rPh>
    <phoneticPr fontId="10"/>
  </si>
  <si>
    <t>療養介護Ⅴ２・地公体・人欠２・未計画１</t>
    <rPh sb="7" eb="8">
      <t>チ</t>
    </rPh>
    <rPh sb="8" eb="9">
      <t>コウ</t>
    </rPh>
    <rPh sb="9" eb="10">
      <t>タイ</t>
    </rPh>
    <phoneticPr fontId="10"/>
  </si>
  <si>
    <t>療養介護Ⅴ２・地公体・人欠２</t>
    <rPh sb="7" eb="8">
      <t>チ</t>
    </rPh>
    <rPh sb="8" eb="9">
      <t>コウ</t>
    </rPh>
    <rPh sb="9" eb="10">
      <t>タイ</t>
    </rPh>
    <phoneticPr fontId="10"/>
  </si>
  <si>
    <t>療養介護Ⅴ２・人欠２・未計画２</t>
  </si>
  <si>
    <t>療養介護Ⅴ２・人欠２・未計画１</t>
  </si>
  <si>
    <t>療養介護Ⅴ２・人欠２</t>
  </si>
  <si>
    <t>療養介護Ⅴ１・地公体・人欠２・未計画２・拘束減</t>
    <rPh sb="7" eb="8">
      <t>チ</t>
    </rPh>
    <rPh sb="8" eb="9">
      <t>コウ</t>
    </rPh>
    <rPh sb="9" eb="10">
      <t>タイ</t>
    </rPh>
    <phoneticPr fontId="10"/>
  </si>
  <si>
    <t>療養介護Ⅴ１・地公体・人欠２・未計画１・拘束減</t>
    <rPh sb="7" eb="8">
      <t>チ</t>
    </rPh>
    <rPh sb="8" eb="9">
      <t>コウ</t>
    </rPh>
    <rPh sb="9" eb="10">
      <t>タイ</t>
    </rPh>
    <phoneticPr fontId="10"/>
  </si>
  <si>
    <t>療養介護Ⅴ１・地公体・人欠２・拘束減</t>
    <rPh sb="7" eb="8">
      <t>チ</t>
    </rPh>
    <rPh sb="8" eb="9">
      <t>コウ</t>
    </rPh>
    <rPh sb="9" eb="10">
      <t>タイ</t>
    </rPh>
    <phoneticPr fontId="10"/>
  </si>
  <si>
    <t>療養介護Ⅴ１・人欠２・未計画２・拘束減</t>
  </si>
  <si>
    <t>療養介護Ⅴ１・人欠２・未計画１・拘束減</t>
  </si>
  <si>
    <t>療養介護Ⅴ１・人欠２・拘束減</t>
  </si>
  <si>
    <t>療養介護Ⅴ１・地公体・人欠２・未計画２</t>
    <rPh sb="7" eb="8">
      <t>チ</t>
    </rPh>
    <rPh sb="8" eb="9">
      <t>コウ</t>
    </rPh>
    <rPh sb="9" eb="10">
      <t>タイ</t>
    </rPh>
    <phoneticPr fontId="10"/>
  </si>
  <si>
    <t>療養介護Ⅴ１・地公体・人欠２・未計画１</t>
    <rPh sb="7" eb="8">
      <t>チ</t>
    </rPh>
    <rPh sb="8" eb="9">
      <t>コウ</t>
    </rPh>
    <rPh sb="9" eb="10">
      <t>タイ</t>
    </rPh>
    <phoneticPr fontId="10"/>
  </si>
  <si>
    <t>療養介護Ⅴ１・地公体・人欠２</t>
    <rPh sb="7" eb="8">
      <t>チ</t>
    </rPh>
    <rPh sb="8" eb="9">
      <t>コウ</t>
    </rPh>
    <rPh sb="9" eb="10">
      <t>タイ</t>
    </rPh>
    <phoneticPr fontId="10"/>
  </si>
  <si>
    <t>療養介護Ⅴ１・人欠２・未計画２</t>
  </si>
  <si>
    <t>療養介護Ⅴ１・人欠２・未計画１</t>
  </si>
  <si>
    <t>療養介護Ⅴ１・人欠２</t>
  </si>
  <si>
    <t>療養介護Ⅳ４・人欠２・未計画２・拘束減</t>
  </si>
  <si>
    <t>療養介護Ⅳ４・人欠２・未計画１・拘束減</t>
  </si>
  <si>
    <t>療養介護Ⅳ４・人欠２・拘束減</t>
  </si>
  <si>
    <t>療養介護Ⅳ４・人欠２・未計画２</t>
  </si>
  <si>
    <t>療養介護Ⅳ４・人欠２・未計画１</t>
  </si>
  <si>
    <t>療養介護Ⅳ４・人欠２</t>
  </si>
  <si>
    <t>療養介護Ⅳ３・人欠２・未計画２・拘束減</t>
  </si>
  <si>
    <t>療養介護Ⅳ３・人欠２・未計画１・拘束減</t>
  </si>
  <si>
    <t>療養介護Ⅳ３・人欠２・拘束減</t>
  </si>
  <si>
    <t>療養介護Ⅳ３・人欠２・未計画２</t>
  </si>
  <si>
    <t>療養介護Ⅳ３・人欠２・未計画１</t>
  </si>
  <si>
    <t>療養介護Ⅳ３・人欠２</t>
  </si>
  <si>
    <t>療養介護Ⅳ２・人欠２・未計画２・拘束減</t>
  </si>
  <si>
    <t>療養介護Ⅳ２・人欠２・未計画１・拘束減</t>
  </si>
  <si>
    <t>療養介護Ⅳ２・人欠２・拘束減</t>
  </si>
  <si>
    <t>療養介護Ⅳ２・人欠２・未計画２</t>
  </si>
  <si>
    <t>療養介護Ⅳ２・人欠２・未計画１</t>
  </si>
  <si>
    <t>療養介護Ⅳ２・人欠２</t>
  </si>
  <si>
    <t>療養介護Ⅳ１・人欠２・未計画２・拘束減</t>
  </si>
  <si>
    <t>療養介護Ⅳ１・人欠２・未計画１・拘束減</t>
  </si>
  <si>
    <t>療養介護Ⅳ１・人欠２・拘束減</t>
  </si>
  <si>
    <t>療養介護Ⅳ１・人欠２・未計画２</t>
  </si>
  <si>
    <t>療養介護Ⅳ１・人欠２・未計画１</t>
  </si>
  <si>
    <t>療養介護Ⅳ１・人欠２</t>
  </si>
  <si>
    <t>療養介護Ⅲ４・地公体・人欠２・未計画２・拘束減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</si>
  <si>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</si>
  <si>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</si>
  <si>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療養介護Ⅲ４・人欠２・未計画２・拘束減</t>
    <rPh sb="0" eb="2">
      <t>リョウヨウ</t>
    </rPh>
    <rPh sb="2" eb="4">
      <t>カイゴ</t>
    </rPh>
    <phoneticPr fontId="10"/>
  </si>
  <si>
    <t>療養介護Ⅲ４・人欠２・未計画１・拘束減</t>
    <rPh sb="0" eb="2">
      <t>リョウヨウ</t>
    </rPh>
    <rPh sb="2" eb="4">
      <t>カイゴ</t>
    </rPh>
    <phoneticPr fontId="10"/>
  </si>
  <si>
    <t>療養介護Ⅲ４・人欠２・拘束減</t>
    <rPh sb="0" eb="2">
      <t>リョウヨウ</t>
    </rPh>
    <rPh sb="2" eb="4">
      <t>カイゴ</t>
    </rPh>
    <phoneticPr fontId="10"/>
  </si>
  <si>
    <t>療養介護Ⅲ４・地公体・人欠２・未計画２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</si>
  <si>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</si>
  <si>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</si>
  <si>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療養介護Ⅲ４・人欠２・未計画２</t>
    <rPh sb="0" eb="2">
      <t>リョウヨウ</t>
    </rPh>
    <rPh sb="2" eb="4">
      <t>カイゴ</t>
    </rPh>
    <phoneticPr fontId="10"/>
  </si>
  <si>
    <t>療養介護Ⅲ４・人欠２・未計画１</t>
    <rPh sb="0" eb="2">
      <t>リョウヨウ</t>
    </rPh>
    <rPh sb="2" eb="4">
      <t>カイゴ</t>
    </rPh>
    <phoneticPr fontId="10"/>
  </si>
  <si>
    <t>療養介護Ⅲ４・人欠２</t>
    <rPh sb="0" eb="2">
      <t>リョウヨウ</t>
    </rPh>
    <rPh sb="2" eb="4">
      <t>カイゴ</t>
    </rPh>
    <phoneticPr fontId="10"/>
  </si>
  <si>
    <t>療養介護Ⅲ３・地公体・人欠２・未計画２・拘束減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</si>
  <si>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</si>
  <si>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</si>
  <si>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療養介護Ⅲ３・人欠２・未計画２・拘束減</t>
    <rPh sb="0" eb="2">
      <t>リョウヨウ</t>
    </rPh>
    <rPh sb="2" eb="4">
      <t>カイゴ</t>
    </rPh>
    <phoneticPr fontId="10"/>
  </si>
  <si>
    <t>療養介護Ⅲ３・人欠２・未計画１・拘束減</t>
    <rPh sb="0" eb="2">
      <t>リョウヨウ</t>
    </rPh>
    <rPh sb="2" eb="4">
      <t>カイゴ</t>
    </rPh>
    <phoneticPr fontId="10"/>
  </si>
  <si>
    <t>療養介護Ⅲ３・人欠２・拘束減</t>
    <rPh sb="0" eb="2">
      <t>リョウヨウ</t>
    </rPh>
    <rPh sb="2" eb="4">
      <t>カイゴ</t>
    </rPh>
    <phoneticPr fontId="10"/>
  </si>
  <si>
    <t>療養介護Ⅲ３・地公体・人欠２・未計画２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</si>
  <si>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</si>
  <si>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</si>
  <si>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療養介護Ⅲ３・人欠２・未計画２</t>
    <rPh sb="0" eb="2">
      <t>リョウヨウ</t>
    </rPh>
    <rPh sb="2" eb="4">
      <t>カイゴ</t>
    </rPh>
    <phoneticPr fontId="10"/>
  </si>
  <si>
    <t>療養介護Ⅲ３・人欠２・未計画１</t>
    <rPh sb="0" eb="2">
      <t>リョウヨウ</t>
    </rPh>
    <rPh sb="2" eb="4">
      <t>カイゴ</t>
    </rPh>
    <phoneticPr fontId="10"/>
  </si>
  <si>
    <t>療養介護Ⅲ３・人欠２</t>
    <rPh sb="0" eb="2">
      <t>リョウヨウ</t>
    </rPh>
    <rPh sb="2" eb="4">
      <t>カイゴ</t>
    </rPh>
    <phoneticPr fontId="10"/>
  </si>
  <si>
    <t>療養介護Ⅲ２・地公体・人欠２・未計画２・拘束減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</si>
  <si>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</si>
  <si>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</si>
  <si>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療養介護Ⅲ２・人欠２・未計画２・拘束減</t>
    <rPh sb="0" eb="2">
      <t>リョウヨウ</t>
    </rPh>
    <rPh sb="2" eb="4">
      <t>カイゴ</t>
    </rPh>
    <phoneticPr fontId="10"/>
  </si>
  <si>
    <t>療養介護Ⅲ２・人欠２・未計画１・拘束減</t>
    <rPh sb="0" eb="2">
      <t>リョウヨウ</t>
    </rPh>
    <rPh sb="2" eb="4">
      <t>カイゴ</t>
    </rPh>
    <phoneticPr fontId="10"/>
  </si>
  <si>
    <t>療養介護Ⅲ２・人欠２・拘束減</t>
    <rPh sb="0" eb="2">
      <t>リョウヨウ</t>
    </rPh>
    <rPh sb="2" eb="4">
      <t>カイゴ</t>
    </rPh>
    <phoneticPr fontId="10"/>
  </si>
  <si>
    <t>療養介護Ⅲ２・地公体・人欠２・未計画２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</si>
  <si>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</si>
  <si>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</si>
  <si>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療養介護Ⅲ２・人欠２・未計画２</t>
    <rPh sb="0" eb="2">
      <t>リョウヨウ</t>
    </rPh>
    <rPh sb="2" eb="4">
      <t>カイゴ</t>
    </rPh>
    <phoneticPr fontId="10"/>
  </si>
  <si>
    <t>療養介護Ⅲ２・人欠２・未計画１</t>
    <rPh sb="0" eb="2">
      <t>リョウヨウ</t>
    </rPh>
    <rPh sb="2" eb="4">
      <t>カイゴ</t>
    </rPh>
    <phoneticPr fontId="10"/>
  </si>
  <si>
    <t>療養介護Ⅲ２・人欠２</t>
    <rPh sb="0" eb="2">
      <t>リョウヨウ</t>
    </rPh>
    <rPh sb="2" eb="4">
      <t>カイゴ</t>
    </rPh>
    <phoneticPr fontId="10"/>
  </si>
  <si>
    <t>療養介護Ⅲ１・地公体・人欠２・未計画２・拘束減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</si>
  <si>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</si>
  <si>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</si>
  <si>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療養介護Ⅲ１・人欠２・未計画２・拘束減</t>
    <rPh sb="0" eb="2">
      <t>リョウヨウ</t>
    </rPh>
    <rPh sb="2" eb="4">
      <t>カイゴ</t>
    </rPh>
    <phoneticPr fontId="10"/>
  </si>
  <si>
    <t>療養介護Ⅲ１・人欠２・未計画１・拘束減</t>
    <rPh sb="0" eb="2">
      <t>リョウヨウ</t>
    </rPh>
    <rPh sb="2" eb="4">
      <t>カイゴ</t>
    </rPh>
    <phoneticPr fontId="10"/>
  </si>
  <si>
    <t>療養介護Ⅲ１・人欠２・拘束減</t>
    <rPh sb="0" eb="2">
      <t>リョウヨウ</t>
    </rPh>
    <rPh sb="2" eb="4">
      <t>カイゴ</t>
    </rPh>
    <phoneticPr fontId="10"/>
  </si>
  <si>
    <t>療養介護Ⅲ１・地公体・人欠２・未計画２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</si>
  <si>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</si>
  <si>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</si>
  <si>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療養介護Ⅲ１・人欠２・未計画２</t>
    <rPh sb="0" eb="2">
      <t>リョウヨウ</t>
    </rPh>
    <rPh sb="2" eb="4">
      <t>カイゴ</t>
    </rPh>
    <phoneticPr fontId="10"/>
  </si>
  <si>
    <t>療養介護Ⅲ１・人欠２・未計画１</t>
    <rPh sb="0" eb="2">
      <t>リョウヨウ</t>
    </rPh>
    <rPh sb="2" eb="4">
      <t>カイゴ</t>
    </rPh>
    <phoneticPr fontId="10"/>
  </si>
  <si>
    <t>療養介護Ⅲ１・人欠２</t>
    <rPh sb="0" eb="2">
      <t>リョウヨウ</t>
    </rPh>
    <rPh sb="2" eb="4">
      <t>カイゴ</t>
    </rPh>
    <phoneticPr fontId="10"/>
  </si>
  <si>
    <t>療養介護Ⅱ４・地公体・人欠２・未計画２・拘束減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</si>
  <si>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</si>
  <si>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</si>
  <si>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療養介護Ⅱ４・人欠２・未計画２・拘束減</t>
    <rPh sb="0" eb="2">
      <t>リョウヨウ</t>
    </rPh>
    <rPh sb="2" eb="4">
      <t>カイゴ</t>
    </rPh>
    <phoneticPr fontId="10"/>
  </si>
  <si>
    <t>療養介護Ⅱ４・人欠２・未計画１・拘束減</t>
    <rPh sb="0" eb="2">
      <t>リョウヨウ</t>
    </rPh>
    <rPh sb="2" eb="4">
      <t>カイゴ</t>
    </rPh>
    <phoneticPr fontId="10"/>
  </si>
  <si>
    <t>療養介護Ⅱ４・人欠２・拘束減</t>
    <rPh sb="0" eb="2">
      <t>リョウヨウ</t>
    </rPh>
    <rPh sb="2" eb="4">
      <t>カイゴ</t>
    </rPh>
    <phoneticPr fontId="10"/>
  </si>
  <si>
    <t>療養介護Ⅱ４・地公体・人欠２・未計画２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</si>
  <si>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</si>
  <si>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</si>
  <si>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療養介護Ⅱ４・人欠２・未計画２</t>
    <rPh sb="0" eb="2">
      <t>リョウヨウ</t>
    </rPh>
    <rPh sb="2" eb="4">
      <t>カイゴ</t>
    </rPh>
    <phoneticPr fontId="10"/>
  </si>
  <si>
    <t>療養介護Ⅱ４・人欠２・未計画１</t>
    <rPh sb="0" eb="2">
      <t>リョウヨウ</t>
    </rPh>
    <rPh sb="2" eb="4">
      <t>カイゴ</t>
    </rPh>
    <phoneticPr fontId="10"/>
  </si>
  <si>
    <t>療養介護Ⅱ４・人欠２</t>
    <rPh sb="0" eb="2">
      <t>リョウヨウ</t>
    </rPh>
    <rPh sb="2" eb="4">
      <t>カイゴ</t>
    </rPh>
    <phoneticPr fontId="10"/>
  </si>
  <si>
    <t>療養介護Ⅱ３・地公体・人欠２・未計画２・拘束減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</si>
  <si>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</si>
  <si>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</si>
  <si>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療養介護Ⅱ３・人欠２・未計画２・拘束減</t>
    <rPh sb="0" eb="2">
      <t>リョウヨウ</t>
    </rPh>
    <rPh sb="2" eb="4">
      <t>カイゴ</t>
    </rPh>
    <phoneticPr fontId="10"/>
  </si>
  <si>
    <t>療養介護Ⅱ３・人欠２・未計画１・拘束減</t>
    <rPh sb="0" eb="2">
      <t>リョウヨウ</t>
    </rPh>
    <rPh sb="2" eb="4">
      <t>カイゴ</t>
    </rPh>
    <phoneticPr fontId="10"/>
  </si>
  <si>
    <t>療養介護Ⅱ３・人欠２・拘束減</t>
    <rPh sb="0" eb="2">
      <t>リョウヨウ</t>
    </rPh>
    <rPh sb="2" eb="4">
      <t>カイゴ</t>
    </rPh>
    <phoneticPr fontId="10"/>
  </si>
  <si>
    <t>療養介護Ⅱ３・地公体・人欠２・未計画２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</si>
  <si>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</si>
  <si>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</si>
  <si>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療養介護Ⅱ３・人欠２・未計画２</t>
    <rPh sb="0" eb="2">
      <t>リョウヨウ</t>
    </rPh>
    <rPh sb="2" eb="4">
      <t>カイゴ</t>
    </rPh>
    <phoneticPr fontId="10"/>
  </si>
  <si>
    <t>療養介護Ⅱ３・人欠２・未計画１</t>
    <rPh sb="0" eb="2">
      <t>リョウヨウ</t>
    </rPh>
    <rPh sb="2" eb="4">
      <t>カイゴ</t>
    </rPh>
    <phoneticPr fontId="10"/>
  </si>
  <si>
    <t>療養介護Ⅱ３・人欠２</t>
    <rPh sb="0" eb="2">
      <t>リョウヨウ</t>
    </rPh>
    <rPh sb="2" eb="4">
      <t>カイゴ</t>
    </rPh>
    <phoneticPr fontId="10"/>
  </si>
  <si>
    <t>療養介護Ⅱ２・地公体・人欠２・未計画２・拘束減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</si>
  <si>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</si>
  <si>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</si>
  <si>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療養介護Ⅱ２・人欠２・未計画２・拘束減</t>
    <rPh sb="0" eb="2">
      <t>リョウヨウ</t>
    </rPh>
    <rPh sb="2" eb="4">
      <t>カイゴ</t>
    </rPh>
    <phoneticPr fontId="10"/>
  </si>
  <si>
    <t>療養介護Ⅱ２・人欠２・未計画１・拘束減</t>
    <rPh sb="0" eb="2">
      <t>リョウヨウ</t>
    </rPh>
    <rPh sb="2" eb="4">
      <t>カイゴ</t>
    </rPh>
    <phoneticPr fontId="10"/>
  </si>
  <si>
    <t>療養介護Ⅱ２・人欠２・拘束減</t>
    <rPh sb="0" eb="2">
      <t>リョウヨウ</t>
    </rPh>
    <rPh sb="2" eb="4">
      <t>カイゴ</t>
    </rPh>
    <phoneticPr fontId="10"/>
  </si>
  <si>
    <t>療養介護Ⅱ２・地公体・人欠２・未計画２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</si>
  <si>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</si>
  <si>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</si>
  <si>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療養介護Ⅱ２・人欠２・未計画２</t>
    <rPh sb="0" eb="2">
      <t>リョウヨウ</t>
    </rPh>
    <rPh sb="2" eb="4">
      <t>カイゴ</t>
    </rPh>
    <phoneticPr fontId="10"/>
  </si>
  <si>
    <t>療養介護Ⅱ２・人欠２・未計画１</t>
    <rPh sb="0" eb="2">
      <t>リョウヨウ</t>
    </rPh>
    <rPh sb="2" eb="4">
      <t>カイゴ</t>
    </rPh>
    <phoneticPr fontId="10"/>
  </si>
  <si>
    <t>療養介護Ⅱ２・人欠２</t>
    <rPh sb="0" eb="2">
      <t>リョウヨウ</t>
    </rPh>
    <rPh sb="2" eb="4">
      <t>カイゴ</t>
    </rPh>
    <phoneticPr fontId="10"/>
  </si>
  <si>
    <t>療養介護Ⅱ１・地公体・人欠２・未計画２・拘束減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</si>
  <si>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</si>
  <si>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</si>
  <si>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療養介護Ⅱ１・人欠２・未計画２・拘束減</t>
    <rPh sb="0" eb="2">
      <t>リョウヨウ</t>
    </rPh>
    <rPh sb="2" eb="4">
      <t>カイゴ</t>
    </rPh>
    <phoneticPr fontId="10"/>
  </si>
  <si>
    <t>療養介護Ⅱ１・人欠２・未計画１・拘束減</t>
    <rPh sb="0" eb="2">
      <t>リョウヨウ</t>
    </rPh>
    <rPh sb="2" eb="4">
      <t>カイゴ</t>
    </rPh>
    <phoneticPr fontId="10"/>
  </si>
  <si>
    <t>療養介護Ⅱ１・人欠２・拘束減</t>
    <rPh sb="0" eb="2">
      <t>リョウヨウ</t>
    </rPh>
    <rPh sb="2" eb="4">
      <t>カイゴ</t>
    </rPh>
    <phoneticPr fontId="10"/>
  </si>
  <si>
    <t>療養介護Ⅱ１・地公体・人欠２・未計画２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</si>
  <si>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</si>
  <si>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</si>
  <si>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療養介護Ⅱ１・人欠２・未計画２</t>
    <rPh sb="0" eb="2">
      <t>リョウヨウ</t>
    </rPh>
    <rPh sb="2" eb="4">
      <t>カイゴ</t>
    </rPh>
    <phoneticPr fontId="10"/>
  </si>
  <si>
    <t>療養介護Ⅱ１・人欠２・未計画１</t>
    <rPh sb="0" eb="2">
      <t>リョウヨウ</t>
    </rPh>
    <rPh sb="2" eb="4">
      <t>カイゴ</t>
    </rPh>
    <phoneticPr fontId="10"/>
  </si>
  <si>
    <t>療養介護Ⅱ１・人欠２</t>
    <rPh sb="0" eb="2">
      <t>リョウヨウ</t>
    </rPh>
    <rPh sb="2" eb="4">
      <t>カイゴ</t>
    </rPh>
    <phoneticPr fontId="10"/>
  </si>
  <si>
    <t>療養介護Ⅰ４・地公体・人欠２・未計画２・拘束減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</si>
  <si>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</si>
  <si>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</si>
  <si>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療養介護Ⅰ４・人欠２・未計画２・拘束減</t>
    <rPh sb="0" eb="2">
      <t>リョウヨウ</t>
    </rPh>
    <rPh sb="2" eb="4">
      <t>カイゴ</t>
    </rPh>
    <phoneticPr fontId="10"/>
  </si>
  <si>
    <t>療養介護Ⅰ４・人欠２・未計画１・拘束減</t>
    <rPh sb="0" eb="2">
      <t>リョウヨウ</t>
    </rPh>
    <rPh sb="2" eb="4">
      <t>カイゴ</t>
    </rPh>
    <phoneticPr fontId="10"/>
  </si>
  <si>
    <t>療養介護Ⅰ４・人欠２・拘束減</t>
    <rPh sb="0" eb="2">
      <t>リョウヨウ</t>
    </rPh>
    <rPh sb="2" eb="4">
      <t>カイゴ</t>
    </rPh>
    <phoneticPr fontId="10"/>
  </si>
  <si>
    <t>療養介護Ⅰ４・地公体・人欠２・未計画２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</si>
  <si>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</si>
  <si>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</si>
  <si>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療養介護Ⅰ４・人欠２・未計画２</t>
    <rPh sb="0" eb="2">
      <t>リョウヨウ</t>
    </rPh>
    <rPh sb="2" eb="4">
      <t>カイゴ</t>
    </rPh>
    <phoneticPr fontId="10"/>
  </si>
  <si>
    <t>療養介護Ⅰ４・人欠２・未計画１</t>
    <rPh sb="0" eb="2">
      <t>リョウヨウ</t>
    </rPh>
    <rPh sb="2" eb="4">
      <t>カイゴ</t>
    </rPh>
    <phoneticPr fontId="10"/>
  </si>
  <si>
    <t>療養介護Ⅰ４・人欠２</t>
    <rPh sb="0" eb="2">
      <t>リョウヨウ</t>
    </rPh>
    <rPh sb="2" eb="4">
      <t>カイゴ</t>
    </rPh>
    <phoneticPr fontId="10"/>
  </si>
  <si>
    <t>療養介護Ⅰ３・地公体・人欠２・未計画２・拘束減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</si>
  <si>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</si>
  <si>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</si>
  <si>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療養介護Ⅰ３・人欠２・未計画２・拘束減</t>
    <rPh sb="0" eb="2">
      <t>リョウヨウ</t>
    </rPh>
    <rPh sb="2" eb="4">
      <t>カイゴ</t>
    </rPh>
    <phoneticPr fontId="10"/>
  </si>
  <si>
    <t>療養介護Ⅰ３・人欠２・未計画１・拘束減</t>
    <rPh sb="0" eb="2">
      <t>リョウヨウ</t>
    </rPh>
    <rPh sb="2" eb="4">
      <t>カイゴ</t>
    </rPh>
    <phoneticPr fontId="10"/>
  </si>
  <si>
    <t>療養介護Ⅰ３・人欠２・拘束減</t>
    <rPh sb="0" eb="2">
      <t>リョウヨウ</t>
    </rPh>
    <rPh sb="2" eb="4">
      <t>カイゴ</t>
    </rPh>
    <phoneticPr fontId="10"/>
  </si>
  <si>
    <t>療養介護Ⅰ３・地公体・人欠２・未計画２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</si>
  <si>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</si>
  <si>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</si>
  <si>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療養介護Ⅰ３・人欠２・未計画２</t>
    <rPh sb="0" eb="2">
      <t>リョウヨウ</t>
    </rPh>
    <rPh sb="2" eb="4">
      <t>カイゴ</t>
    </rPh>
    <phoneticPr fontId="10"/>
  </si>
  <si>
    <t>療養介護Ⅰ３・人欠２・未計画１</t>
    <rPh sb="0" eb="2">
      <t>リョウヨウ</t>
    </rPh>
    <rPh sb="2" eb="4">
      <t>カイゴ</t>
    </rPh>
    <phoneticPr fontId="10"/>
  </si>
  <si>
    <t>療養介護Ⅰ３・人欠２</t>
    <rPh sb="0" eb="2">
      <t>リョウヨウ</t>
    </rPh>
    <rPh sb="2" eb="4">
      <t>カイゴ</t>
    </rPh>
    <phoneticPr fontId="10"/>
  </si>
  <si>
    <t>療養介護Ⅰ２・地公体・人欠２・未計画２・拘束減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</si>
  <si>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</si>
  <si>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</si>
  <si>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療養介護Ⅰ２・人欠２・未計画２・拘束減</t>
    <rPh sb="0" eb="2">
      <t>リョウヨウ</t>
    </rPh>
    <rPh sb="2" eb="4">
      <t>カイゴ</t>
    </rPh>
    <phoneticPr fontId="10"/>
  </si>
  <si>
    <t>療養介護Ⅰ２・人欠２・未計画１・拘束減</t>
    <rPh sb="0" eb="2">
      <t>リョウヨウ</t>
    </rPh>
    <rPh sb="2" eb="4">
      <t>カイゴ</t>
    </rPh>
    <phoneticPr fontId="10"/>
  </si>
  <si>
    <t>療養介護Ⅰ２・人欠２・拘束減</t>
    <rPh sb="0" eb="2">
      <t>リョウヨウ</t>
    </rPh>
    <rPh sb="2" eb="4">
      <t>カイゴ</t>
    </rPh>
    <phoneticPr fontId="10"/>
  </si>
  <si>
    <t>療養介護Ⅰ２・地公体・人欠２・未計画２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</si>
  <si>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</si>
  <si>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</si>
  <si>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療養介護Ⅰ２・人欠２・未計画２</t>
    <rPh sb="0" eb="2">
      <t>リョウヨウ</t>
    </rPh>
    <rPh sb="2" eb="4">
      <t>カイゴ</t>
    </rPh>
    <phoneticPr fontId="10"/>
  </si>
  <si>
    <t>療養介護Ⅰ２・人欠２・未計画１</t>
    <rPh sb="0" eb="2">
      <t>リョウヨウ</t>
    </rPh>
    <rPh sb="2" eb="4">
      <t>カイゴ</t>
    </rPh>
    <phoneticPr fontId="10"/>
  </si>
  <si>
    <t>療養介護Ⅰ２・人欠２</t>
    <rPh sb="0" eb="2">
      <t>リョウヨウ</t>
    </rPh>
    <rPh sb="2" eb="4">
      <t>カイゴ</t>
    </rPh>
    <phoneticPr fontId="10"/>
  </si>
  <si>
    <t>療養介護Ⅰ１・地公体・人欠２・未計画２・拘束減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</si>
  <si>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</si>
  <si>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</si>
  <si>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療養介護Ⅰ１・人欠２・未計画２・拘束減</t>
    <rPh sb="0" eb="2">
      <t>リョウヨウ</t>
    </rPh>
    <rPh sb="2" eb="4">
      <t>カイゴ</t>
    </rPh>
    <phoneticPr fontId="10"/>
  </si>
  <si>
    <t>療養介護Ⅰ１・人欠２・未計画１・拘束減</t>
    <rPh sb="0" eb="2">
      <t>リョウヨウ</t>
    </rPh>
    <rPh sb="2" eb="4">
      <t>カイゴ</t>
    </rPh>
    <phoneticPr fontId="10"/>
  </si>
  <si>
    <t>療養介護Ⅰ１・人欠２・拘束減</t>
    <rPh sb="0" eb="2">
      <t>リョウヨウ</t>
    </rPh>
    <rPh sb="2" eb="4">
      <t>カイゴ</t>
    </rPh>
    <phoneticPr fontId="10"/>
  </si>
  <si>
    <t>療養介護Ⅰ１・地公体・人欠２・未計画２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</si>
  <si>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</si>
  <si>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</si>
  <si>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療養介護Ⅰ１・人欠２・未計画２</t>
    <rPh sb="0" eb="2">
      <t>リョウヨウ</t>
    </rPh>
    <rPh sb="2" eb="4">
      <t>カイゴ</t>
    </rPh>
    <phoneticPr fontId="10"/>
  </si>
  <si>
    <t>療養介護Ⅰ１・人欠２・未計画１</t>
    <rPh sb="0" eb="2">
      <t>リョウヨウ</t>
    </rPh>
    <rPh sb="2" eb="4">
      <t>カイゴ</t>
    </rPh>
    <phoneticPr fontId="10"/>
  </si>
  <si>
    <t>療養介護Ⅰ１・人欠２</t>
    <rPh sb="0" eb="2">
      <t>リョウヨウ</t>
    </rPh>
    <rPh sb="2" eb="4">
      <t>カイゴ</t>
    </rPh>
    <phoneticPr fontId="10"/>
  </si>
  <si>
    <t>A001</t>
    <phoneticPr fontId="12"/>
  </si>
  <si>
    <t>経過的療養介護Ⅰ４・地公体・人欠１・未計画２・拘束減</t>
    <rPh sb="10" eb="11">
      <t>チ</t>
    </rPh>
    <rPh sb="11" eb="12">
      <t>コウ</t>
    </rPh>
    <rPh sb="12" eb="13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</si>
  <si>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</si>
  <si>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</si>
  <si>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経過的療養介護Ⅰ４・地公体・人欠１・未計画１・拘束減</t>
    <rPh sb="10" eb="11">
      <t>チ</t>
    </rPh>
    <rPh sb="11" eb="12">
      <t>コウ</t>
    </rPh>
    <rPh sb="12" eb="13">
      <t>タイ</t>
    </rPh>
    <phoneticPr fontId="10"/>
  </si>
  <si>
    <t>単位減算</t>
    <phoneticPr fontId="12"/>
  </si>
  <si>
    <t>地方公共団体が設置する指定療養介護事業所の場合</t>
    <phoneticPr fontId="10"/>
  </si>
  <si>
    <t>経過的療養介護Ⅰ４・地公体・人欠１・拘束減</t>
    <rPh sb="10" eb="11">
      <t>チ</t>
    </rPh>
    <rPh sb="11" eb="12">
      <t>コウ</t>
    </rPh>
    <rPh sb="12" eb="13">
      <t>タイ</t>
    </rPh>
    <phoneticPr fontId="10"/>
  </si>
  <si>
    <t>３月以上連続して減算の場合</t>
    <phoneticPr fontId="12"/>
  </si>
  <si>
    <t>経過的療養介護Ⅰ４・人欠１・未計画２・拘束減</t>
    <phoneticPr fontId="12"/>
  </si>
  <si>
    <t>経過的療養介護Ⅰ４・人欠１・未計画１・拘束減</t>
    <phoneticPr fontId="12"/>
  </si>
  <si>
    <t>身体拘束廃止未実施減算</t>
    <phoneticPr fontId="12"/>
  </si>
  <si>
    <t>経過的療養介護Ⅰ４・人欠１・拘束減</t>
    <phoneticPr fontId="12"/>
  </si>
  <si>
    <t>経過的療養介護Ⅰ４・地公体・人欠１・未計画２</t>
    <rPh sb="10" eb="11">
      <t>チ</t>
    </rPh>
    <rPh sb="11" eb="12">
      <t>コウ</t>
    </rPh>
    <rPh sb="12" eb="13">
      <t>タイ</t>
    </rPh>
    <phoneticPr fontId="10"/>
  </si>
  <si>
    <t>経過的療養介護Ⅰ４・地公体・人欠１・未計画１</t>
    <rPh sb="10" eb="11">
      <t>チ</t>
    </rPh>
    <rPh sb="11" eb="12">
      <t>コウ</t>
    </rPh>
    <rPh sb="12" eb="13">
      <t>タイ</t>
    </rPh>
    <phoneticPr fontId="10"/>
  </si>
  <si>
    <t>経過的療養介護Ⅰ４・地公体・人欠１</t>
    <rPh sb="10" eb="11">
      <t>チ</t>
    </rPh>
    <rPh sb="11" eb="12">
      <t>コウ</t>
    </rPh>
    <rPh sb="12" eb="13">
      <t>タイ</t>
    </rPh>
    <phoneticPr fontId="10"/>
  </si>
  <si>
    <t>経過的療養介護Ⅰ４・人欠１・未計画２</t>
  </si>
  <si>
    <t>経過的療養介護Ⅰ４・人欠１・未計画１</t>
  </si>
  <si>
    <t>経過的療養介護Ⅰ４・人欠１</t>
  </si>
  <si>
    <t>経過的療養介護Ⅰ３・地公体・人欠１・未計画２・拘束減</t>
    <rPh sb="10" eb="11">
      <t>チ</t>
    </rPh>
    <rPh sb="11" eb="12">
      <t>コウ</t>
    </rPh>
    <rPh sb="12" eb="13">
      <t>タイ</t>
    </rPh>
    <phoneticPr fontId="10"/>
  </si>
  <si>
    <t>経過的療養介護Ⅰ３・地公体・人欠１・未計画１・拘束減</t>
    <rPh sb="10" eb="11">
      <t>チ</t>
    </rPh>
    <rPh sb="11" eb="12">
      <t>コウ</t>
    </rPh>
    <rPh sb="12" eb="13">
      <t>タイ</t>
    </rPh>
    <phoneticPr fontId="10"/>
  </si>
  <si>
    <t>経過的療養介護Ⅰ３・地公体・人欠１・拘束減</t>
    <rPh sb="10" eb="11">
      <t>チ</t>
    </rPh>
    <rPh sb="11" eb="12">
      <t>コウ</t>
    </rPh>
    <rPh sb="12" eb="13">
      <t>タイ</t>
    </rPh>
    <phoneticPr fontId="10"/>
  </si>
  <si>
    <t>経過的療養介護Ⅰ３・人欠１・未計画２・拘束減</t>
    <phoneticPr fontId="12"/>
  </si>
  <si>
    <t>経過的療養介護Ⅰ３・人欠１・未計画１・拘束減</t>
    <phoneticPr fontId="12"/>
  </si>
  <si>
    <t>経過的療養介護Ⅰ３・人欠１・拘束減</t>
    <phoneticPr fontId="12"/>
  </si>
  <si>
    <t>経過的療養介護Ⅰ３・地公体・人欠１・未計画２</t>
    <rPh sb="10" eb="11">
      <t>チ</t>
    </rPh>
    <rPh sb="11" eb="12">
      <t>コウ</t>
    </rPh>
    <rPh sb="12" eb="13">
      <t>タイ</t>
    </rPh>
    <phoneticPr fontId="10"/>
  </si>
  <si>
    <t>経過的療養介護Ⅰ３・地公体・人欠１・未計画１</t>
    <rPh sb="10" eb="11">
      <t>チ</t>
    </rPh>
    <rPh sb="11" eb="12">
      <t>コウ</t>
    </rPh>
    <rPh sb="12" eb="13">
      <t>タイ</t>
    </rPh>
    <phoneticPr fontId="10"/>
  </si>
  <si>
    <t>経過的療養介護Ⅰ３・地公体・人欠１</t>
    <rPh sb="10" eb="11">
      <t>チ</t>
    </rPh>
    <rPh sb="11" eb="12">
      <t>コウ</t>
    </rPh>
    <rPh sb="12" eb="13">
      <t>タイ</t>
    </rPh>
    <phoneticPr fontId="10"/>
  </si>
  <si>
    <t>経過的療養介護Ⅰ３・人欠１・未計画２</t>
  </si>
  <si>
    <t>経過的療養介護Ⅰ３・人欠１・未計画１</t>
  </si>
  <si>
    <t>経過的療養介護Ⅰ３・人欠１</t>
  </si>
  <si>
    <t>３月以上連続して減算の場合</t>
    <phoneticPr fontId="12"/>
  </si>
  <si>
    <t>経過的療養介護Ⅰ２・地公体・人欠１・未計画２・拘束減</t>
    <rPh sb="10" eb="11">
      <t>チ</t>
    </rPh>
    <rPh sb="11" eb="12">
      <t>コウ</t>
    </rPh>
    <rPh sb="12" eb="13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</si>
  <si>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</si>
  <si>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</si>
  <si>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経過的療養介護Ⅰ２・地公体・人欠１・未計画１・拘束減</t>
    <rPh sb="10" eb="11">
      <t>チ</t>
    </rPh>
    <rPh sb="11" eb="12">
      <t>コウ</t>
    </rPh>
    <rPh sb="12" eb="13">
      <t>タイ</t>
    </rPh>
    <phoneticPr fontId="10"/>
  </si>
  <si>
    <t>単位減算</t>
    <phoneticPr fontId="12"/>
  </si>
  <si>
    <t>地方公共団体が設置する指定療養介護事業所の場合</t>
    <phoneticPr fontId="10"/>
  </si>
  <si>
    <t>経過的療養介護Ⅰ２・地公体・人欠１・拘束減</t>
    <rPh sb="10" eb="11">
      <t>チ</t>
    </rPh>
    <rPh sb="11" eb="12">
      <t>コウ</t>
    </rPh>
    <rPh sb="12" eb="13">
      <t>タイ</t>
    </rPh>
    <phoneticPr fontId="10"/>
  </si>
  <si>
    <t>３月以上連続して減算の場合</t>
    <phoneticPr fontId="12"/>
  </si>
  <si>
    <t>経過的療養介護Ⅰ２・人欠１・未計画２・拘束減</t>
    <phoneticPr fontId="12"/>
  </si>
  <si>
    <t>減算が適用される月から２月目まで</t>
    <phoneticPr fontId="12"/>
  </si>
  <si>
    <t>療養介護計画が作成されない場合</t>
    <phoneticPr fontId="12"/>
  </si>
  <si>
    <t>経過的療養介護Ⅰ２・人欠１・未計画１・拘束減</t>
    <phoneticPr fontId="12"/>
  </si>
  <si>
    <t>身体拘束廃止未実施減算</t>
    <phoneticPr fontId="12"/>
  </si>
  <si>
    <t>経過的療養介護Ⅰ２・人欠１・拘束減</t>
    <phoneticPr fontId="12"/>
  </si>
  <si>
    <t>３月以上連続して減算の場合</t>
    <phoneticPr fontId="12"/>
  </si>
  <si>
    <t>経過的療養介護Ⅰ２・地公体・人欠１・未計画２</t>
    <rPh sb="10" eb="11">
      <t>チ</t>
    </rPh>
    <rPh sb="11" eb="12">
      <t>コウ</t>
    </rPh>
    <rPh sb="12" eb="13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</si>
  <si>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</si>
  <si>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</si>
  <si>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経過的療養介護Ⅰ２・地公体・人欠１・未計画１</t>
    <rPh sb="10" eb="11">
      <t>チ</t>
    </rPh>
    <rPh sb="11" eb="12">
      <t>コウ</t>
    </rPh>
    <rPh sb="12" eb="13">
      <t>タイ</t>
    </rPh>
    <phoneticPr fontId="10"/>
  </si>
  <si>
    <t>経過的療養介護Ⅰ２・地公体・人欠１</t>
    <rPh sb="10" eb="11">
      <t>チ</t>
    </rPh>
    <rPh sb="11" eb="12">
      <t>コウ</t>
    </rPh>
    <rPh sb="12" eb="13">
      <t>タイ</t>
    </rPh>
    <phoneticPr fontId="10"/>
  </si>
  <si>
    <t>経過的療養介護Ⅰ２・人欠１・未計画２</t>
  </si>
  <si>
    <t>経過的療養介護Ⅰ２・人欠１・未計画１</t>
  </si>
  <si>
    <t>経過的療養介護Ⅰ２・人欠１</t>
  </si>
  <si>
    <t>経過的療養介護Ⅰ１・地公体・人欠１・未計画２・拘束減</t>
    <rPh sb="10" eb="11">
      <t>チ</t>
    </rPh>
    <rPh sb="11" eb="12">
      <t>コウ</t>
    </rPh>
    <rPh sb="12" eb="13">
      <t>タイ</t>
    </rPh>
    <phoneticPr fontId="10"/>
  </si>
  <si>
    <t>経過的療養介護Ⅰ１・地公体・人欠１・未計画１・拘束減</t>
    <rPh sb="10" eb="11">
      <t>チ</t>
    </rPh>
    <rPh sb="11" eb="12">
      <t>コウ</t>
    </rPh>
    <rPh sb="12" eb="13">
      <t>タイ</t>
    </rPh>
    <phoneticPr fontId="10"/>
  </si>
  <si>
    <t>経過的療養介護Ⅰ１・地公体・人欠１・拘束減</t>
    <rPh sb="10" eb="11">
      <t>チ</t>
    </rPh>
    <rPh sb="11" eb="12">
      <t>コウ</t>
    </rPh>
    <rPh sb="12" eb="13">
      <t>タイ</t>
    </rPh>
    <phoneticPr fontId="10"/>
  </si>
  <si>
    <t>経過的療養介護Ⅰ１・人欠１・未計画２・拘束減</t>
    <phoneticPr fontId="12"/>
  </si>
  <si>
    <t>経過的療養介護Ⅰ１・人欠１・未計画１・拘束減</t>
    <phoneticPr fontId="12"/>
  </si>
  <si>
    <t>経過的療養介護Ⅰ１・人欠１・拘束減</t>
    <phoneticPr fontId="12"/>
  </si>
  <si>
    <t>経過的療養介護Ⅰ１・地公体・人欠１・未計画２</t>
    <rPh sb="10" eb="11">
      <t>チ</t>
    </rPh>
    <rPh sb="11" eb="12">
      <t>コウ</t>
    </rPh>
    <rPh sb="12" eb="13">
      <t>タイ</t>
    </rPh>
    <phoneticPr fontId="10"/>
  </si>
  <si>
    <t>経過的療養介護Ⅰ１・地公体・人欠１・未計画１</t>
    <rPh sb="10" eb="11">
      <t>チ</t>
    </rPh>
    <rPh sb="11" eb="12">
      <t>コウ</t>
    </rPh>
    <rPh sb="12" eb="13">
      <t>タイ</t>
    </rPh>
    <phoneticPr fontId="10"/>
  </si>
  <si>
    <t>経過的療養介護Ⅰ１・地公体・人欠１</t>
    <rPh sb="10" eb="11">
      <t>チ</t>
    </rPh>
    <rPh sb="11" eb="12">
      <t>コウ</t>
    </rPh>
    <rPh sb="12" eb="13">
      <t>タイ</t>
    </rPh>
    <phoneticPr fontId="10"/>
  </si>
  <si>
    <t>経過的療養介護Ⅰ１・人欠１・未計画２</t>
  </si>
  <si>
    <t>経過的療養介護Ⅰ１・人欠１・未計画１</t>
  </si>
  <si>
    <t>経過的療養介護Ⅰ１・人欠１</t>
  </si>
  <si>
    <t>療養介護Ⅴ４・地公体・人欠１・未計画２・拘束減</t>
    <rPh sb="7" eb="8">
      <t>チ</t>
    </rPh>
    <rPh sb="8" eb="9">
      <t>コウ</t>
    </rPh>
    <rPh sb="9" eb="10">
      <t>タイ</t>
    </rPh>
    <phoneticPr fontId="10"/>
  </si>
  <si>
    <t>療養介護Ⅴ４・地公体・人欠１・未計画１・拘束減</t>
    <rPh sb="7" eb="8">
      <t>チ</t>
    </rPh>
    <rPh sb="8" eb="9">
      <t>コウ</t>
    </rPh>
    <rPh sb="9" eb="10">
      <t>タイ</t>
    </rPh>
    <phoneticPr fontId="10"/>
  </si>
  <si>
    <t>療養介護Ⅴ４・地公体・人欠１・拘束減</t>
    <rPh sb="7" eb="8">
      <t>チ</t>
    </rPh>
    <rPh sb="8" eb="9">
      <t>コウ</t>
    </rPh>
    <rPh sb="9" eb="10">
      <t>タイ</t>
    </rPh>
    <phoneticPr fontId="10"/>
  </si>
  <si>
    <t>療養介護Ⅴ４・人欠１・未計画２・拘束減</t>
    <phoneticPr fontId="12"/>
  </si>
  <si>
    <t>療養介護Ⅴ４・人欠１・未計画１・拘束減</t>
    <phoneticPr fontId="12"/>
  </si>
  <si>
    <t>療養介護Ⅴ４・人欠１・拘束減</t>
    <phoneticPr fontId="12"/>
  </si>
  <si>
    <t>３月以上連続して減算の場合</t>
    <phoneticPr fontId="12"/>
  </si>
  <si>
    <t>療養介護Ⅴ４・地公体・人欠１・未計画２</t>
    <rPh sb="7" eb="8">
      <t>チ</t>
    </rPh>
    <rPh sb="8" eb="9">
      <t>コウ</t>
    </rPh>
    <rPh sb="9" eb="10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</si>
  <si>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</si>
  <si>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</si>
  <si>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療養介護Ⅴ４・地公体・人欠１・未計画１</t>
    <rPh sb="7" eb="8">
      <t>チ</t>
    </rPh>
    <rPh sb="8" eb="9">
      <t>コウ</t>
    </rPh>
    <rPh sb="9" eb="10">
      <t>タイ</t>
    </rPh>
    <phoneticPr fontId="10"/>
  </si>
  <si>
    <t>療養介護Ⅴ４・地公体・人欠１</t>
    <rPh sb="7" eb="8">
      <t>チ</t>
    </rPh>
    <rPh sb="8" eb="9">
      <t>コウ</t>
    </rPh>
    <rPh sb="9" eb="10">
      <t>タイ</t>
    </rPh>
    <phoneticPr fontId="10"/>
  </si>
  <si>
    <t>療養介護Ⅴ４・人欠１・未計画２</t>
  </si>
  <si>
    <t>療養介護Ⅴ４・人欠１・未計画１</t>
  </si>
  <si>
    <t>療養介護Ⅴ４・人欠１</t>
  </si>
  <si>
    <t>療養介護Ⅴ３・地公体・人欠１・未計画２・拘束減</t>
    <rPh sb="7" eb="8">
      <t>チ</t>
    </rPh>
    <rPh sb="8" eb="9">
      <t>コウ</t>
    </rPh>
    <rPh sb="9" eb="10">
      <t>タイ</t>
    </rPh>
    <phoneticPr fontId="10"/>
  </si>
  <si>
    <t>療養介護Ⅴ３・地公体・人欠１・未計画１・拘束減</t>
    <rPh sb="7" eb="8">
      <t>チ</t>
    </rPh>
    <rPh sb="8" eb="9">
      <t>コウ</t>
    </rPh>
    <rPh sb="9" eb="10">
      <t>タイ</t>
    </rPh>
    <phoneticPr fontId="10"/>
  </si>
  <si>
    <t>療養介護Ⅴ３・地公体・人欠１・拘束減</t>
    <rPh sb="7" eb="8">
      <t>チ</t>
    </rPh>
    <rPh sb="8" eb="9">
      <t>コウ</t>
    </rPh>
    <rPh sb="9" eb="10">
      <t>タイ</t>
    </rPh>
    <phoneticPr fontId="10"/>
  </si>
  <si>
    <t>療養介護Ⅴ３・人欠１・未計画２・拘束減</t>
    <phoneticPr fontId="12"/>
  </si>
  <si>
    <t>減算が適用される月から２月目まで</t>
    <phoneticPr fontId="12"/>
  </si>
  <si>
    <t>療養介護計画が作成されない場合</t>
    <phoneticPr fontId="12"/>
  </si>
  <si>
    <t>療養介護Ⅴ３・人欠１・未計画１・拘束減</t>
    <phoneticPr fontId="12"/>
  </si>
  <si>
    <t>身体拘束廃止未実施減算</t>
    <phoneticPr fontId="12"/>
  </si>
  <si>
    <t>療養介護Ⅴ３・人欠１・拘束減</t>
    <phoneticPr fontId="12"/>
  </si>
  <si>
    <t>３月以上連続して減算の場合</t>
    <phoneticPr fontId="12"/>
  </si>
  <si>
    <t>療養介護Ⅴ３・地公体・人欠１・未計画２</t>
    <rPh sb="7" eb="8">
      <t>チ</t>
    </rPh>
    <rPh sb="8" eb="9">
      <t>コウ</t>
    </rPh>
    <rPh sb="9" eb="10">
      <t>タイ</t>
    </rPh>
    <phoneticPr fontId="10"/>
  </si>
  <si>
    <t>療養介護Ⅴ３・地公体・人欠１・未計画１</t>
    <rPh sb="7" eb="8">
      <t>チ</t>
    </rPh>
    <rPh sb="8" eb="9">
      <t>コウ</t>
    </rPh>
    <rPh sb="9" eb="10">
      <t>タイ</t>
    </rPh>
    <phoneticPr fontId="10"/>
  </si>
  <si>
    <t>療養介護Ⅴ３・地公体・人欠１</t>
    <rPh sb="7" eb="8">
      <t>チ</t>
    </rPh>
    <rPh sb="8" eb="9">
      <t>コウ</t>
    </rPh>
    <rPh sb="9" eb="10">
      <t>タイ</t>
    </rPh>
    <phoneticPr fontId="10"/>
  </si>
  <si>
    <t>療養介護Ⅴ３・人欠１・未計画２</t>
  </si>
  <si>
    <t>療養介護Ⅴ３・人欠１・未計画１</t>
  </si>
  <si>
    <t>療養介護Ⅴ３・人欠１</t>
  </si>
  <si>
    <t>３月以上連続して減算の場合</t>
    <phoneticPr fontId="12"/>
  </si>
  <si>
    <t>療養介護Ⅴ２・地公体・人欠１・未計画２・拘束減</t>
    <rPh sb="7" eb="8">
      <t>チ</t>
    </rPh>
    <rPh sb="8" eb="9">
      <t>コウ</t>
    </rPh>
    <rPh sb="9" eb="10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</si>
  <si>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</si>
  <si>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</si>
  <si>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療養介護Ⅴ２・地公体・人欠１・未計画１・拘束減</t>
    <rPh sb="7" eb="8">
      <t>チ</t>
    </rPh>
    <rPh sb="8" eb="9">
      <t>コウ</t>
    </rPh>
    <rPh sb="9" eb="10">
      <t>タイ</t>
    </rPh>
    <phoneticPr fontId="10"/>
  </si>
  <si>
    <t>単位減算</t>
    <phoneticPr fontId="12"/>
  </si>
  <si>
    <t>地方公共団体が設置する指定療養介護事業所の場合</t>
    <phoneticPr fontId="10"/>
  </si>
  <si>
    <t>療養介護Ⅴ２・地公体・人欠１・拘束減</t>
    <rPh sb="7" eb="8">
      <t>チ</t>
    </rPh>
    <rPh sb="8" eb="9">
      <t>コウ</t>
    </rPh>
    <rPh sb="9" eb="10">
      <t>タイ</t>
    </rPh>
    <phoneticPr fontId="10"/>
  </si>
  <si>
    <t>療養介護Ⅴ２・人欠１・未計画２・拘束減</t>
    <phoneticPr fontId="12"/>
  </si>
  <si>
    <t>療養介護Ⅴ２・人欠１・未計画１・拘束減</t>
    <phoneticPr fontId="12"/>
  </si>
  <si>
    <t>身体拘束廃止未実施減算</t>
    <phoneticPr fontId="12"/>
  </si>
  <si>
    <t>療養介護Ⅴ２・人欠１・拘束減</t>
    <phoneticPr fontId="12"/>
  </si>
  <si>
    <t>療養介護Ⅴ２・地公体・人欠１・未計画２</t>
    <rPh sb="7" eb="8">
      <t>チ</t>
    </rPh>
    <rPh sb="8" eb="9">
      <t>コウ</t>
    </rPh>
    <rPh sb="9" eb="10">
      <t>タイ</t>
    </rPh>
    <phoneticPr fontId="10"/>
  </si>
  <si>
    <t>療養介護Ⅴ２・地公体・人欠１・未計画１</t>
    <rPh sb="7" eb="8">
      <t>チ</t>
    </rPh>
    <rPh sb="8" eb="9">
      <t>コウ</t>
    </rPh>
    <rPh sb="9" eb="10">
      <t>タイ</t>
    </rPh>
    <phoneticPr fontId="10"/>
  </si>
  <si>
    <t>療養介護Ⅴ２・地公体・人欠１</t>
    <rPh sb="7" eb="8">
      <t>チ</t>
    </rPh>
    <rPh sb="8" eb="9">
      <t>コウ</t>
    </rPh>
    <rPh sb="9" eb="10">
      <t>タイ</t>
    </rPh>
    <phoneticPr fontId="10"/>
  </si>
  <si>
    <t>療養介護Ⅴ２・人欠１・未計画２</t>
  </si>
  <si>
    <t>療養介護Ⅴ２・人欠１・未計画１</t>
  </si>
  <si>
    <t>療養介護Ⅴ２・人欠１</t>
  </si>
  <si>
    <t>療養介護Ⅴ１・地公体・人欠１・未計画２・拘束減</t>
    <rPh sb="7" eb="8">
      <t>チ</t>
    </rPh>
    <rPh sb="8" eb="9">
      <t>コウ</t>
    </rPh>
    <rPh sb="9" eb="10">
      <t>タイ</t>
    </rPh>
    <phoneticPr fontId="10"/>
  </si>
  <si>
    <t>療養介護Ⅴ１・地公体・人欠１・未計画１・拘束減</t>
    <rPh sb="7" eb="8">
      <t>チ</t>
    </rPh>
    <rPh sb="8" eb="9">
      <t>コウ</t>
    </rPh>
    <rPh sb="9" eb="10">
      <t>タイ</t>
    </rPh>
    <phoneticPr fontId="10"/>
  </si>
  <si>
    <t>療養介護Ⅴ１・地公体・人欠１・拘束減</t>
    <rPh sb="7" eb="8">
      <t>チ</t>
    </rPh>
    <rPh sb="8" eb="9">
      <t>コウ</t>
    </rPh>
    <rPh sb="9" eb="10">
      <t>タイ</t>
    </rPh>
    <phoneticPr fontId="10"/>
  </si>
  <si>
    <t>療養介護Ⅴ１・人欠１・未計画２・拘束減</t>
    <phoneticPr fontId="12"/>
  </si>
  <si>
    <t>療養介護Ⅴ１・人欠１・未計画１・拘束減</t>
    <phoneticPr fontId="12"/>
  </si>
  <si>
    <t>療養介護Ⅴ１・人欠１・拘束減</t>
    <phoneticPr fontId="12"/>
  </si>
  <si>
    <t>療養介護Ⅴ１・地公体・人欠１・未計画２</t>
    <rPh sb="7" eb="8">
      <t>チ</t>
    </rPh>
    <rPh sb="8" eb="9">
      <t>コウ</t>
    </rPh>
    <rPh sb="9" eb="10">
      <t>タイ</t>
    </rPh>
    <phoneticPr fontId="10"/>
  </si>
  <si>
    <t>療養介護Ⅴ１・地公体・人欠１・未計画１</t>
    <rPh sb="7" eb="8">
      <t>チ</t>
    </rPh>
    <rPh sb="8" eb="9">
      <t>コウ</t>
    </rPh>
    <rPh sb="9" eb="10">
      <t>タイ</t>
    </rPh>
    <phoneticPr fontId="10"/>
  </si>
  <si>
    <t>療養介護Ⅴ１・地公体・人欠１</t>
    <rPh sb="7" eb="8">
      <t>チ</t>
    </rPh>
    <rPh sb="8" eb="9">
      <t>コウ</t>
    </rPh>
    <rPh sb="9" eb="10">
      <t>タイ</t>
    </rPh>
    <phoneticPr fontId="10"/>
  </si>
  <si>
    <t>療養介護Ⅴ１・人欠１・未計画２</t>
  </si>
  <si>
    <t>療養介護Ⅴ１・人欠１・未計画１</t>
  </si>
  <si>
    <t>療養介護Ⅴ１・人欠１</t>
  </si>
  <si>
    <t>療養介護Ⅳ４・人欠１・未計画２・拘束減</t>
    <phoneticPr fontId="12"/>
  </si>
  <si>
    <t>療養介護Ⅳ４・人欠１・未計画１・拘束減</t>
    <phoneticPr fontId="12"/>
  </si>
  <si>
    <t>療養介護Ⅳ４・人欠１・拘束減</t>
    <phoneticPr fontId="12"/>
  </si>
  <si>
    <t>療養介護Ⅳ４・人欠１・未計画２</t>
  </si>
  <si>
    <t>療養介護Ⅳ４・人欠１・未計画１</t>
  </si>
  <si>
    <t>療養介護Ⅳ４・人欠１</t>
  </si>
  <si>
    <t>療養介護Ⅳ３・人欠１・未計画２・拘束減</t>
    <phoneticPr fontId="12"/>
  </si>
  <si>
    <t>療養介護Ⅳ３・人欠１・未計画１・拘束減</t>
    <phoneticPr fontId="12"/>
  </si>
  <si>
    <t>療養介護Ⅳ３・人欠１・拘束減</t>
    <phoneticPr fontId="12"/>
  </si>
  <si>
    <t>療養介護Ⅳ３・人欠１・未計画２</t>
  </si>
  <si>
    <t>療養介護Ⅳ３・人欠１・未計画１</t>
  </si>
  <si>
    <t>療養介護Ⅳ３・人欠１</t>
  </si>
  <si>
    <t>療養介護Ⅳ２・人欠１・未計画２・拘束減</t>
    <phoneticPr fontId="12"/>
  </si>
  <si>
    <t>療養介護Ⅳ２・人欠１・未計画１・拘束減</t>
    <phoneticPr fontId="12"/>
  </si>
  <si>
    <t>療養介護Ⅳ２・人欠１・拘束減</t>
    <phoneticPr fontId="12"/>
  </si>
  <si>
    <t>療養介護Ⅳ２・人欠１・未計画２</t>
  </si>
  <si>
    <t>療養介護Ⅳ２・人欠１・未計画１</t>
  </si>
  <si>
    <t>療養介護Ⅳ２・人欠１</t>
  </si>
  <si>
    <t>療養介護Ⅳ１・人欠１・未計画２・拘束減</t>
    <phoneticPr fontId="12"/>
  </si>
  <si>
    <t>療養介護Ⅳ１・人欠１・未計画１・拘束減</t>
    <phoneticPr fontId="12"/>
  </si>
  <si>
    <t>療養介護Ⅳ１・人欠１・拘束減</t>
    <phoneticPr fontId="12"/>
  </si>
  <si>
    <t>療養介護Ⅳ１・人欠１・未計画２</t>
  </si>
  <si>
    <t>療養介護Ⅳ１・人欠１・未計画１</t>
  </si>
  <si>
    <t>療養介護Ⅳ１・人欠１</t>
  </si>
  <si>
    <t>療養介護Ⅲ４・地公体・人欠１・未計画２・拘束減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</si>
  <si>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</si>
  <si>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</si>
  <si>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療養介護Ⅲ４・人欠１・未計画２・拘束減</t>
    <rPh sb="0" eb="2">
      <t>リョウヨウ</t>
    </rPh>
    <rPh sb="2" eb="4">
      <t>カイゴ</t>
    </rPh>
    <phoneticPr fontId="10"/>
  </si>
  <si>
    <t>減算が適用される月から２月目まで</t>
    <phoneticPr fontId="12"/>
  </si>
  <si>
    <t>療養介護計画が作成されない場合</t>
    <phoneticPr fontId="12"/>
  </si>
  <si>
    <t>療養介護Ⅲ４・人欠１・未計画１・拘束減</t>
    <rPh sb="0" eb="2">
      <t>リョウヨウ</t>
    </rPh>
    <rPh sb="2" eb="4">
      <t>カイゴ</t>
    </rPh>
    <phoneticPr fontId="10"/>
  </si>
  <si>
    <t>身体拘束廃止未実施減算</t>
    <phoneticPr fontId="12"/>
  </si>
  <si>
    <t>療養介護Ⅲ４・人欠１・拘束減</t>
    <rPh sb="0" eb="2">
      <t>リョウヨウ</t>
    </rPh>
    <rPh sb="2" eb="4">
      <t>カイゴ</t>
    </rPh>
    <phoneticPr fontId="10"/>
  </si>
  <si>
    <t>３月以上連続して減算の場合</t>
    <phoneticPr fontId="12"/>
  </si>
  <si>
    <t>療養介護Ⅲ４・地公体・人欠１・未計画２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</si>
  <si>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</si>
  <si>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</si>
  <si>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療養介護Ⅲ４・人欠１・未計画２</t>
    <rPh sb="0" eb="2">
      <t>リョウヨウ</t>
    </rPh>
    <rPh sb="2" eb="4">
      <t>カイゴ</t>
    </rPh>
    <phoneticPr fontId="10"/>
  </si>
  <si>
    <t>療養介護Ⅲ４・人欠１・未計画１</t>
    <rPh sb="0" eb="2">
      <t>リョウヨウ</t>
    </rPh>
    <rPh sb="2" eb="4">
      <t>カイゴ</t>
    </rPh>
    <phoneticPr fontId="10"/>
  </si>
  <si>
    <t>療養介護Ⅲ４・人欠１</t>
    <rPh sb="0" eb="2">
      <t>リョウヨウ</t>
    </rPh>
    <rPh sb="2" eb="4">
      <t>カイゴ</t>
    </rPh>
    <phoneticPr fontId="10"/>
  </si>
  <si>
    <t>３月以上連続して減算の場合</t>
    <phoneticPr fontId="12"/>
  </si>
  <si>
    <t>療養介護Ⅲ３・地公体・人欠１・未計画２・拘束減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</si>
  <si>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減算が適用される月から２月目まで</t>
    <phoneticPr fontId="12"/>
  </si>
  <si>
    <t>療養介護計画が作成されない場合</t>
    <phoneticPr fontId="12"/>
  </si>
  <si>
    <t>療養介護Ⅲ３・地公体・人欠１・未計画１・拘束減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</si>
  <si>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単位減算</t>
    <phoneticPr fontId="12"/>
  </si>
  <si>
    <t>地方公共団体が設置する指定療養介護事業所の場合</t>
    <phoneticPr fontId="10"/>
  </si>
  <si>
    <t>療養介護Ⅲ３・地公体・人欠１・拘束減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</si>
  <si>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療養介護Ⅲ３・人欠１・未計画２・拘束減</t>
    <rPh sb="0" eb="2">
      <t>リョウヨウ</t>
    </rPh>
    <rPh sb="2" eb="4">
      <t>カイゴ</t>
    </rPh>
    <phoneticPr fontId="10"/>
  </si>
  <si>
    <t>療養介護Ⅲ３・人欠１・未計画１・拘束減</t>
    <rPh sb="0" eb="2">
      <t>リョウヨウ</t>
    </rPh>
    <rPh sb="2" eb="4">
      <t>カイゴ</t>
    </rPh>
    <phoneticPr fontId="10"/>
  </si>
  <si>
    <t>身体拘束廃止未実施減算</t>
    <phoneticPr fontId="12"/>
  </si>
  <si>
    <t>療養介護Ⅲ３・人欠１・拘束減</t>
    <rPh sb="0" eb="2">
      <t>リョウヨウ</t>
    </rPh>
    <rPh sb="2" eb="4">
      <t>カイゴ</t>
    </rPh>
    <phoneticPr fontId="10"/>
  </si>
  <si>
    <t>療養介護Ⅲ３・地公体・人欠１・未計画２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</si>
  <si>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</si>
  <si>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</si>
  <si>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療養介護Ⅲ３・人欠１・未計画２</t>
    <rPh sb="0" eb="2">
      <t>リョウヨウ</t>
    </rPh>
    <rPh sb="2" eb="4">
      <t>カイゴ</t>
    </rPh>
    <phoneticPr fontId="10"/>
  </si>
  <si>
    <t>療養介護Ⅲ３・人欠１・未計画１</t>
    <rPh sb="0" eb="2">
      <t>リョウヨウ</t>
    </rPh>
    <rPh sb="2" eb="4">
      <t>カイゴ</t>
    </rPh>
    <phoneticPr fontId="10"/>
  </si>
  <si>
    <t>療養介護Ⅲ３・人欠１</t>
    <rPh sb="0" eb="2">
      <t>リョウヨウ</t>
    </rPh>
    <rPh sb="2" eb="4">
      <t>カイゴ</t>
    </rPh>
    <phoneticPr fontId="10"/>
  </si>
  <si>
    <t>療養介護Ⅲ２・地公体・人欠１・未計画２・拘束減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</si>
  <si>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</si>
  <si>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</si>
  <si>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療養介護Ⅲ２・人欠１・未計画２・拘束減</t>
    <rPh sb="0" eb="2">
      <t>リョウヨウ</t>
    </rPh>
    <rPh sb="2" eb="4">
      <t>カイゴ</t>
    </rPh>
    <phoneticPr fontId="10"/>
  </si>
  <si>
    <t>療養介護Ⅲ２・人欠１・未計画１・拘束減</t>
    <rPh sb="0" eb="2">
      <t>リョウヨウ</t>
    </rPh>
    <rPh sb="2" eb="4">
      <t>カイゴ</t>
    </rPh>
    <phoneticPr fontId="10"/>
  </si>
  <si>
    <t>療養介護Ⅲ２・人欠１・拘束減</t>
    <rPh sb="0" eb="2">
      <t>リョウヨウ</t>
    </rPh>
    <rPh sb="2" eb="4">
      <t>カイゴ</t>
    </rPh>
    <phoneticPr fontId="10"/>
  </si>
  <si>
    <t>療養介護Ⅲ２・地公体・人欠１・未計画２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</si>
  <si>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</si>
  <si>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</si>
  <si>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療養介護Ⅲ２・人欠１・未計画２</t>
    <rPh sb="0" eb="2">
      <t>リョウヨウ</t>
    </rPh>
    <rPh sb="2" eb="4">
      <t>カイゴ</t>
    </rPh>
    <phoneticPr fontId="10"/>
  </si>
  <si>
    <t>療養介護Ⅲ２・人欠１・未計画１</t>
    <rPh sb="0" eb="2">
      <t>リョウヨウ</t>
    </rPh>
    <rPh sb="2" eb="4">
      <t>カイゴ</t>
    </rPh>
    <phoneticPr fontId="10"/>
  </si>
  <si>
    <t>療養介護Ⅲ２・人欠１</t>
    <rPh sb="0" eb="2">
      <t>リョウヨウ</t>
    </rPh>
    <rPh sb="2" eb="4">
      <t>カイゴ</t>
    </rPh>
    <phoneticPr fontId="10"/>
  </si>
  <si>
    <t>療養介護Ⅲ１・地公体・人欠１・未計画２・拘束減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</si>
  <si>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</si>
  <si>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</si>
  <si>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療養介護Ⅲ１・人欠１・未計画２・拘束減</t>
    <rPh sb="0" eb="2">
      <t>リョウヨウ</t>
    </rPh>
    <rPh sb="2" eb="4">
      <t>カイゴ</t>
    </rPh>
    <phoneticPr fontId="10"/>
  </si>
  <si>
    <t>療養介護Ⅲ１・人欠１・未計画１・拘束減</t>
    <rPh sb="0" eb="2">
      <t>リョウヨウ</t>
    </rPh>
    <rPh sb="2" eb="4">
      <t>カイゴ</t>
    </rPh>
    <phoneticPr fontId="10"/>
  </si>
  <si>
    <t>療養介護Ⅲ１・人欠１・拘束減</t>
    <rPh sb="0" eb="2">
      <t>リョウヨウ</t>
    </rPh>
    <rPh sb="2" eb="4">
      <t>カイゴ</t>
    </rPh>
    <phoneticPr fontId="10"/>
  </si>
  <si>
    <t>療養介護Ⅲ１・地公体・人欠１・未計画２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</si>
  <si>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</si>
  <si>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</si>
  <si>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療養介護Ⅲ１・人欠１・未計画２</t>
    <rPh sb="0" eb="2">
      <t>リョウヨウ</t>
    </rPh>
    <rPh sb="2" eb="4">
      <t>カイゴ</t>
    </rPh>
    <phoneticPr fontId="10"/>
  </si>
  <si>
    <t>療養介護Ⅲ１・人欠１・未計画１</t>
    <rPh sb="0" eb="2">
      <t>リョウヨウ</t>
    </rPh>
    <rPh sb="2" eb="4">
      <t>カイゴ</t>
    </rPh>
    <phoneticPr fontId="10"/>
  </si>
  <si>
    <t>療養介護Ⅲ１・人欠１</t>
    <rPh sb="0" eb="2">
      <t>リョウヨウ</t>
    </rPh>
    <rPh sb="2" eb="4">
      <t>カイゴ</t>
    </rPh>
    <phoneticPr fontId="10"/>
  </si>
  <si>
    <t>療養介護Ⅱ４・地公体・人欠１・未計画２・拘束減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</si>
  <si>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</si>
  <si>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</si>
  <si>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療養介護Ⅱ４・人欠１・未計画２・拘束減</t>
    <rPh sb="0" eb="2">
      <t>リョウヨウ</t>
    </rPh>
    <rPh sb="2" eb="4">
      <t>カイゴ</t>
    </rPh>
    <phoneticPr fontId="10"/>
  </si>
  <si>
    <t>療養介護Ⅱ４・人欠１・未計画１・拘束減</t>
    <rPh sb="0" eb="2">
      <t>リョウヨウ</t>
    </rPh>
    <rPh sb="2" eb="4">
      <t>カイゴ</t>
    </rPh>
    <phoneticPr fontId="10"/>
  </si>
  <si>
    <t>療養介護Ⅱ４・人欠１・拘束減</t>
    <rPh sb="0" eb="2">
      <t>リョウヨウ</t>
    </rPh>
    <rPh sb="2" eb="4">
      <t>カイゴ</t>
    </rPh>
    <phoneticPr fontId="10"/>
  </si>
  <si>
    <t>療養介護Ⅱ４・地公体・人欠１・未計画２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</si>
  <si>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</si>
  <si>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</si>
  <si>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療養介護Ⅱ４・人欠１・未計画２</t>
    <rPh sb="0" eb="2">
      <t>リョウヨウ</t>
    </rPh>
    <rPh sb="2" eb="4">
      <t>カイゴ</t>
    </rPh>
    <phoneticPr fontId="10"/>
  </si>
  <si>
    <t>療養介護Ⅱ４・人欠１・未計画１</t>
    <rPh sb="0" eb="2">
      <t>リョウヨウ</t>
    </rPh>
    <rPh sb="2" eb="4">
      <t>カイゴ</t>
    </rPh>
    <phoneticPr fontId="10"/>
  </si>
  <si>
    <t>療養介護Ⅱ４・人欠１</t>
    <rPh sb="0" eb="2">
      <t>リョウヨウ</t>
    </rPh>
    <rPh sb="2" eb="4">
      <t>カイゴ</t>
    </rPh>
    <phoneticPr fontId="10"/>
  </si>
  <si>
    <t>療養介護Ⅱ３・地公体・人欠１・未計画２・拘束減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</si>
  <si>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</si>
  <si>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</si>
  <si>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療養介護Ⅱ３・人欠１・未計画２・拘束減</t>
    <rPh sb="0" eb="2">
      <t>リョウヨウ</t>
    </rPh>
    <rPh sb="2" eb="4">
      <t>カイゴ</t>
    </rPh>
    <phoneticPr fontId="10"/>
  </si>
  <si>
    <t>療養介護Ⅱ３・人欠１・未計画１・拘束減</t>
    <rPh sb="0" eb="2">
      <t>リョウヨウ</t>
    </rPh>
    <rPh sb="2" eb="4">
      <t>カイゴ</t>
    </rPh>
    <phoneticPr fontId="10"/>
  </si>
  <si>
    <t>療養介護Ⅱ３・人欠１・拘束減</t>
    <rPh sb="0" eb="2">
      <t>リョウヨウ</t>
    </rPh>
    <rPh sb="2" eb="4">
      <t>カイゴ</t>
    </rPh>
    <phoneticPr fontId="10"/>
  </si>
  <si>
    <t>療養介護Ⅱ３・地公体・人欠１・未計画２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</si>
  <si>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</si>
  <si>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</si>
  <si>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療養介護Ⅱ３・人欠１・未計画２</t>
    <rPh sb="0" eb="2">
      <t>リョウヨウ</t>
    </rPh>
    <rPh sb="2" eb="4">
      <t>カイゴ</t>
    </rPh>
    <phoneticPr fontId="10"/>
  </si>
  <si>
    <t>療養介護Ⅱ３・人欠１・未計画１</t>
    <rPh sb="0" eb="2">
      <t>リョウヨウ</t>
    </rPh>
    <rPh sb="2" eb="4">
      <t>カイゴ</t>
    </rPh>
    <phoneticPr fontId="10"/>
  </si>
  <si>
    <t>療養介護Ⅱ３・人欠１</t>
    <rPh sb="0" eb="2">
      <t>リョウヨウ</t>
    </rPh>
    <rPh sb="2" eb="4">
      <t>カイゴ</t>
    </rPh>
    <phoneticPr fontId="10"/>
  </si>
  <si>
    <t>療養介護Ⅱ２・地公体・人欠１・未計画２・拘束減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</si>
  <si>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</si>
  <si>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</si>
  <si>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療養介護Ⅱ２・人欠１・未計画２・拘束減</t>
    <rPh sb="0" eb="2">
      <t>リョウヨウ</t>
    </rPh>
    <rPh sb="2" eb="4">
      <t>カイゴ</t>
    </rPh>
    <phoneticPr fontId="10"/>
  </si>
  <si>
    <t>療養介護Ⅱ２・人欠１・未計画１・拘束減</t>
    <rPh sb="0" eb="2">
      <t>リョウヨウ</t>
    </rPh>
    <rPh sb="2" eb="4">
      <t>カイゴ</t>
    </rPh>
    <phoneticPr fontId="10"/>
  </si>
  <si>
    <t>療養介護Ⅱ２・人欠１・拘束減</t>
    <rPh sb="0" eb="2">
      <t>リョウヨウ</t>
    </rPh>
    <rPh sb="2" eb="4">
      <t>カイゴ</t>
    </rPh>
    <phoneticPr fontId="10"/>
  </si>
  <si>
    <t>療養介護Ⅱ２・地公体・人欠１・未計画２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</si>
  <si>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</si>
  <si>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</si>
  <si>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療養介護Ⅱ２・人欠１・未計画２</t>
    <rPh sb="0" eb="2">
      <t>リョウヨウ</t>
    </rPh>
    <rPh sb="2" eb="4">
      <t>カイゴ</t>
    </rPh>
    <phoneticPr fontId="10"/>
  </si>
  <si>
    <t>療養介護Ⅱ２・人欠１・未計画１</t>
    <rPh sb="0" eb="2">
      <t>リョウヨウ</t>
    </rPh>
    <rPh sb="2" eb="4">
      <t>カイゴ</t>
    </rPh>
    <phoneticPr fontId="10"/>
  </si>
  <si>
    <t>療養介護Ⅱ２・人欠１</t>
    <rPh sb="0" eb="2">
      <t>リョウヨウ</t>
    </rPh>
    <rPh sb="2" eb="4">
      <t>カイゴ</t>
    </rPh>
    <phoneticPr fontId="10"/>
  </si>
  <si>
    <t>療養介護Ⅱ１・地公体・人欠１・未計画２・拘束減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</si>
  <si>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</si>
  <si>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</si>
  <si>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療養介護Ⅱ１・人欠１・未計画２・拘束減</t>
    <rPh sb="0" eb="2">
      <t>リョウヨウ</t>
    </rPh>
    <rPh sb="2" eb="4">
      <t>カイゴ</t>
    </rPh>
    <phoneticPr fontId="10"/>
  </si>
  <si>
    <t>療養介護Ⅱ１・人欠１・未計画１・拘束減</t>
    <rPh sb="0" eb="2">
      <t>リョウヨウ</t>
    </rPh>
    <rPh sb="2" eb="4">
      <t>カイゴ</t>
    </rPh>
    <phoneticPr fontId="10"/>
  </si>
  <si>
    <t>療養介護Ⅱ１・人欠１・拘束減</t>
    <rPh sb="0" eb="2">
      <t>リョウヨウ</t>
    </rPh>
    <rPh sb="2" eb="4">
      <t>カイゴ</t>
    </rPh>
    <phoneticPr fontId="10"/>
  </si>
  <si>
    <t>療養介護Ⅱ１・地公体・人欠１・未計画２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</si>
  <si>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</si>
  <si>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</si>
  <si>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療養介護Ⅱ１・人欠１・未計画２</t>
    <rPh sb="0" eb="2">
      <t>リョウヨウ</t>
    </rPh>
    <rPh sb="2" eb="4">
      <t>カイゴ</t>
    </rPh>
    <phoneticPr fontId="10"/>
  </si>
  <si>
    <t>療養介護Ⅱ１・人欠１・未計画１</t>
    <rPh sb="0" eb="2">
      <t>リョウヨウ</t>
    </rPh>
    <rPh sb="2" eb="4">
      <t>カイゴ</t>
    </rPh>
    <phoneticPr fontId="10"/>
  </si>
  <si>
    <t>療養介護Ⅱ１・人欠１</t>
    <rPh sb="0" eb="2">
      <t>リョウヨウ</t>
    </rPh>
    <rPh sb="2" eb="4">
      <t>カイゴ</t>
    </rPh>
    <phoneticPr fontId="10"/>
  </si>
  <si>
    <t>療養介護Ⅰ４・地公体・人欠１・未計画２・拘束減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</si>
  <si>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</si>
  <si>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</si>
  <si>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療養介護Ⅰ４・人欠１・未計画２・拘束減</t>
    <rPh sb="0" eb="2">
      <t>リョウヨウ</t>
    </rPh>
    <rPh sb="2" eb="4">
      <t>カイゴ</t>
    </rPh>
    <phoneticPr fontId="10"/>
  </si>
  <si>
    <t>療養介護Ⅰ４・人欠１・未計画１・拘束減</t>
    <rPh sb="0" eb="2">
      <t>リョウヨウ</t>
    </rPh>
    <rPh sb="2" eb="4">
      <t>カイゴ</t>
    </rPh>
    <phoneticPr fontId="10"/>
  </si>
  <si>
    <t>療養介護Ⅰ４・人欠１・拘束減</t>
    <rPh sb="0" eb="2">
      <t>リョウヨウ</t>
    </rPh>
    <rPh sb="2" eb="4">
      <t>カイゴ</t>
    </rPh>
    <phoneticPr fontId="10"/>
  </si>
  <si>
    <t>療養介護Ⅰ４・地公体・人欠１・未計画２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</si>
  <si>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</si>
  <si>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</si>
  <si>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療養介護Ⅰ４・人欠１・未計画２</t>
    <rPh sb="0" eb="2">
      <t>リョウヨウ</t>
    </rPh>
    <rPh sb="2" eb="4">
      <t>カイゴ</t>
    </rPh>
    <phoneticPr fontId="10"/>
  </si>
  <si>
    <t>療養介護Ⅰ４・人欠１・未計画１</t>
    <rPh sb="0" eb="2">
      <t>リョウヨウ</t>
    </rPh>
    <rPh sb="2" eb="4">
      <t>カイゴ</t>
    </rPh>
    <phoneticPr fontId="10"/>
  </si>
  <si>
    <t>療養介護Ⅰ４・人欠１</t>
    <rPh sb="0" eb="2">
      <t>リョウヨウ</t>
    </rPh>
    <rPh sb="2" eb="4">
      <t>カイゴ</t>
    </rPh>
    <phoneticPr fontId="10"/>
  </si>
  <si>
    <t>療養介護Ⅰ３・地公体・人欠１・未計画２・拘束減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</si>
  <si>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</si>
  <si>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</si>
  <si>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療養介護Ⅰ３・人欠１・未計画２・拘束減</t>
    <rPh sb="0" eb="2">
      <t>リョウヨウ</t>
    </rPh>
    <rPh sb="2" eb="4">
      <t>カイゴ</t>
    </rPh>
    <phoneticPr fontId="10"/>
  </si>
  <si>
    <t>療養介護Ⅰ３・人欠１・未計画１・拘束減</t>
    <rPh sb="0" eb="2">
      <t>リョウヨウ</t>
    </rPh>
    <rPh sb="2" eb="4">
      <t>カイゴ</t>
    </rPh>
    <phoneticPr fontId="10"/>
  </si>
  <si>
    <t>療養介護Ⅰ３・人欠１・拘束減</t>
    <rPh sb="0" eb="2">
      <t>リョウヨウ</t>
    </rPh>
    <rPh sb="2" eb="4">
      <t>カイゴ</t>
    </rPh>
    <phoneticPr fontId="10"/>
  </si>
  <si>
    <t>療養介護Ⅰ３・地公体・人欠１・未計画２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</si>
  <si>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</si>
  <si>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</si>
  <si>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療養介護Ⅰ３・人欠１・未計画２</t>
    <rPh sb="0" eb="2">
      <t>リョウヨウ</t>
    </rPh>
    <rPh sb="2" eb="4">
      <t>カイゴ</t>
    </rPh>
    <phoneticPr fontId="10"/>
  </si>
  <si>
    <t>療養介護Ⅰ３・人欠１・未計画１</t>
    <rPh sb="0" eb="2">
      <t>リョウヨウ</t>
    </rPh>
    <rPh sb="2" eb="4">
      <t>カイゴ</t>
    </rPh>
    <phoneticPr fontId="10"/>
  </si>
  <si>
    <t>療養介護Ⅰ３・人欠１</t>
    <rPh sb="0" eb="2">
      <t>リョウヨウ</t>
    </rPh>
    <rPh sb="2" eb="4">
      <t>カイゴ</t>
    </rPh>
    <phoneticPr fontId="10"/>
  </si>
  <si>
    <t>療養介護Ⅰ２・地公体・人欠１・未計画２・拘束減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</si>
  <si>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</si>
  <si>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</si>
  <si>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療養介護Ⅰ２・人欠１・未計画２・拘束減</t>
    <rPh sb="0" eb="2">
      <t>リョウヨウ</t>
    </rPh>
    <rPh sb="2" eb="4">
      <t>カイゴ</t>
    </rPh>
    <phoneticPr fontId="10"/>
  </si>
  <si>
    <t>療養介護Ⅰ２・人欠１・未計画１・拘束減</t>
    <rPh sb="0" eb="2">
      <t>リョウヨウ</t>
    </rPh>
    <rPh sb="2" eb="4">
      <t>カイゴ</t>
    </rPh>
    <phoneticPr fontId="10"/>
  </si>
  <si>
    <t>療養介護Ⅰ２・人欠１・拘束減</t>
    <rPh sb="0" eb="2">
      <t>リョウヨウ</t>
    </rPh>
    <rPh sb="2" eb="4">
      <t>カイゴ</t>
    </rPh>
    <phoneticPr fontId="10"/>
  </si>
  <si>
    <t>療養介護Ⅰ２・地公体・人欠１・未計画２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</si>
  <si>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</si>
  <si>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</si>
  <si>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療養介護Ⅰ２・人欠１・未計画２</t>
    <rPh sb="0" eb="2">
      <t>リョウヨウ</t>
    </rPh>
    <rPh sb="2" eb="4">
      <t>カイゴ</t>
    </rPh>
    <phoneticPr fontId="10"/>
  </si>
  <si>
    <t>療養介護Ⅰ２・人欠１・未計画１</t>
    <rPh sb="0" eb="2">
      <t>リョウヨウ</t>
    </rPh>
    <rPh sb="2" eb="4">
      <t>カイゴ</t>
    </rPh>
    <phoneticPr fontId="10"/>
  </si>
  <si>
    <t>療養介護Ⅰ２・人欠１</t>
    <rPh sb="0" eb="2">
      <t>リョウヨウ</t>
    </rPh>
    <rPh sb="2" eb="4">
      <t>カイゴ</t>
    </rPh>
    <phoneticPr fontId="10"/>
  </si>
  <si>
    <t>療養介護Ⅰ１・地公体・人欠１・未計画２・拘束減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</si>
  <si>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</si>
  <si>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</si>
  <si>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療養介護Ⅰ１・人欠１・未計画２・拘束減</t>
    <rPh sb="0" eb="2">
      <t>リョウヨウ</t>
    </rPh>
    <rPh sb="2" eb="4">
      <t>カイゴ</t>
    </rPh>
    <phoneticPr fontId="10"/>
  </si>
  <si>
    <t>療養介護Ⅰ１・人欠１・未計画１・拘束減</t>
    <rPh sb="0" eb="2">
      <t>リョウヨウ</t>
    </rPh>
    <rPh sb="2" eb="4">
      <t>カイゴ</t>
    </rPh>
    <phoneticPr fontId="10"/>
  </si>
  <si>
    <t>療養介護Ⅰ１・人欠１・拘束減</t>
    <rPh sb="0" eb="2">
      <t>リョウヨウ</t>
    </rPh>
    <rPh sb="2" eb="4">
      <t>カイゴ</t>
    </rPh>
    <phoneticPr fontId="10"/>
  </si>
  <si>
    <t>療養介護Ⅰ１・地公体・人欠１・未計画２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</si>
  <si>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</si>
  <si>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療養介護Ⅰ１・地公体・人欠１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</si>
  <si>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療養介護Ⅰ１・人欠１・未計画２</t>
    <rPh sb="0" eb="2">
      <t>リョウヨウ</t>
    </rPh>
    <rPh sb="2" eb="4">
      <t>カイゴ</t>
    </rPh>
    <phoneticPr fontId="10"/>
  </si>
  <si>
    <t>療養介護Ⅰ１・人欠１・未計画１</t>
    <rPh sb="0" eb="2">
      <t>リョウヨウ</t>
    </rPh>
    <rPh sb="2" eb="4">
      <t>カイゴ</t>
    </rPh>
    <phoneticPr fontId="10"/>
  </si>
  <si>
    <t>療養介護Ⅰ１・人欠１</t>
    <rPh sb="0" eb="2">
      <t>リョウヨウ</t>
    </rPh>
    <rPh sb="2" eb="4">
      <t>カイゴ</t>
    </rPh>
    <phoneticPr fontId="10"/>
  </si>
  <si>
    <t>（看護職員又
は生活支援
員欠員）</t>
    <rPh sb="1" eb="3">
      <t>カンゴ</t>
    </rPh>
    <rPh sb="3" eb="5">
      <t>ショクイン</t>
    </rPh>
    <rPh sb="5" eb="6">
      <t>マタ</t>
    </rPh>
    <rPh sb="8" eb="10">
      <t>セイカツ</t>
    </rPh>
    <rPh sb="10" eb="12">
      <t>シエン</t>
    </rPh>
    <rPh sb="13" eb="14">
      <t>イン</t>
    </rPh>
    <rPh sb="14" eb="16">
      <t>ケツイン</t>
    </rPh>
    <phoneticPr fontId="10"/>
  </si>
  <si>
    <t>経過的療養介護Ⅰ４・地公体・責欠２・未計画２・拘束減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</si>
  <si>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経過的療養介護Ⅰ４・地公体・責欠２・未計画１・拘束減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</si>
  <si>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経過的療養介護Ⅰ４・地公体・責欠２・拘束減</t>
    <rPh sb="10" eb="11">
      <t>チ</t>
    </rPh>
    <rPh sb="11" eb="12">
      <t>コウ</t>
    </rPh>
    <rPh sb="12" eb="13">
      <t>タイ</t>
    </rPh>
    <phoneticPr fontId="10"/>
  </si>
  <si>
    <t>経過的療養介護Ⅰ４・責欠２・未計画２・拘束減</t>
  </si>
  <si>
    <t>経過的療養介護Ⅰ４・責欠２・未計画１・拘束減</t>
  </si>
  <si>
    <t>経過的療養介護Ⅰ４・責欠２・拘束減</t>
  </si>
  <si>
    <t>経過的療養介護Ⅰ４・地公体・責欠２・未計画２</t>
    <rPh sb="10" eb="11">
      <t>チ</t>
    </rPh>
    <rPh sb="11" eb="12">
      <t>コウ</t>
    </rPh>
    <rPh sb="12" eb="13">
      <t>タイ</t>
    </rPh>
    <phoneticPr fontId="10"/>
  </si>
  <si>
    <t>経過的療養介護Ⅰ４・地公体・責欠２・未計画１</t>
    <rPh sb="10" eb="11">
      <t>チ</t>
    </rPh>
    <rPh sb="11" eb="12">
      <t>コウ</t>
    </rPh>
    <rPh sb="12" eb="13">
      <t>タイ</t>
    </rPh>
    <phoneticPr fontId="10"/>
  </si>
  <si>
    <t>経過的療養介護Ⅰ４・地公体・責欠２</t>
    <rPh sb="10" eb="11">
      <t>チ</t>
    </rPh>
    <rPh sb="11" eb="12">
      <t>コウ</t>
    </rPh>
    <rPh sb="12" eb="13">
      <t>タイ</t>
    </rPh>
    <phoneticPr fontId="10"/>
  </si>
  <si>
    <t>経過的療養介護Ⅰ４・責欠２・未計画２</t>
  </si>
  <si>
    <t>経過的療養介護Ⅰ４・責欠２・未計画１</t>
  </si>
  <si>
    <t>経過的療養介護Ⅰ４・責欠２</t>
  </si>
  <si>
    <t>経過的療養介護Ⅰ３・地公体・責欠２・未計画２・拘束減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</si>
  <si>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経過的療養介護Ⅰ３・地公体・責欠２・未計画１・拘束減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</si>
  <si>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経過的療養介護Ⅰ３・地公体・責欠２・拘束減</t>
    <rPh sb="10" eb="11">
      <t>チ</t>
    </rPh>
    <rPh sb="11" eb="12">
      <t>コウ</t>
    </rPh>
    <rPh sb="12" eb="13">
      <t>タイ</t>
    </rPh>
    <phoneticPr fontId="10"/>
  </si>
  <si>
    <t>経過的療養介護Ⅰ３・責欠２・未計画２・拘束減</t>
  </si>
  <si>
    <t>経過的療養介護Ⅰ３・責欠２・未計画１・拘束減</t>
  </si>
  <si>
    <t>経過的療養介護Ⅰ３・責欠２・拘束減</t>
  </si>
  <si>
    <t>経過的療養介護Ⅰ３・地公体・責欠２・未計画２</t>
    <rPh sb="10" eb="11">
      <t>チ</t>
    </rPh>
    <rPh sb="11" eb="12">
      <t>コウ</t>
    </rPh>
    <rPh sb="12" eb="13">
      <t>タイ</t>
    </rPh>
    <phoneticPr fontId="10"/>
  </si>
  <si>
    <t>経過的療養介護Ⅰ３・地公体・責欠２・未計画１</t>
    <rPh sb="10" eb="11">
      <t>チ</t>
    </rPh>
    <rPh sb="11" eb="12">
      <t>コウ</t>
    </rPh>
    <rPh sb="12" eb="13">
      <t>タイ</t>
    </rPh>
    <phoneticPr fontId="10"/>
  </si>
  <si>
    <t>経過的療養介護Ⅰ３・地公体・責欠２</t>
    <rPh sb="10" eb="11">
      <t>チ</t>
    </rPh>
    <rPh sb="11" eb="12">
      <t>コウ</t>
    </rPh>
    <rPh sb="12" eb="13">
      <t>タイ</t>
    </rPh>
    <phoneticPr fontId="10"/>
  </si>
  <si>
    <t>経過的療養介護Ⅰ３・責欠２・未計画２</t>
  </si>
  <si>
    <t>経過的療養介護Ⅰ３・責欠２・未計画１</t>
  </si>
  <si>
    <t>経過的療養介護Ⅰ３・責欠２</t>
  </si>
  <si>
    <t>経過的療養介護Ⅰ２・地公体・責欠２・未計画２・拘束減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</si>
  <si>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経過的療養介護Ⅰ２・地公体・責欠２・未計画１・拘束減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</si>
  <si>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経過的療養介護Ⅰ２・地公体・責欠２・拘束減</t>
    <rPh sb="10" eb="11">
      <t>チ</t>
    </rPh>
    <rPh sb="11" eb="12">
      <t>コウ</t>
    </rPh>
    <rPh sb="12" eb="13">
      <t>タイ</t>
    </rPh>
    <phoneticPr fontId="10"/>
  </si>
  <si>
    <t>経過的療養介護Ⅰ２・責欠２・未計画２・拘束減</t>
  </si>
  <si>
    <t>経過的療養介護Ⅰ２・責欠２・未計画１・拘束減</t>
  </si>
  <si>
    <t>経過的療養介護Ⅰ２・責欠２・拘束減</t>
  </si>
  <si>
    <t>経過的療養介護Ⅰ２・地公体・責欠２・未計画２</t>
    <rPh sb="10" eb="11">
      <t>チ</t>
    </rPh>
    <rPh sb="11" eb="12">
      <t>コウ</t>
    </rPh>
    <rPh sb="12" eb="13">
      <t>タイ</t>
    </rPh>
    <phoneticPr fontId="10"/>
  </si>
  <si>
    <t>経過的療養介護Ⅰ２・地公体・責欠２・未計画１</t>
    <rPh sb="10" eb="11">
      <t>チ</t>
    </rPh>
    <rPh sb="11" eb="12">
      <t>コウ</t>
    </rPh>
    <rPh sb="12" eb="13">
      <t>タイ</t>
    </rPh>
    <phoneticPr fontId="10"/>
  </si>
  <si>
    <t>経過的療養介護Ⅰ２・地公体・責欠２</t>
    <rPh sb="10" eb="11">
      <t>チ</t>
    </rPh>
    <rPh sb="11" eb="12">
      <t>コウ</t>
    </rPh>
    <rPh sb="12" eb="13">
      <t>タイ</t>
    </rPh>
    <phoneticPr fontId="10"/>
  </si>
  <si>
    <t>経過的療養介護Ⅰ２・責欠２・未計画２</t>
  </si>
  <si>
    <t>経過的療養介護Ⅰ２・責欠２・未計画１</t>
  </si>
  <si>
    <t>経過的療養介護Ⅰ２・責欠２</t>
  </si>
  <si>
    <t>経過的療養介護Ⅰ１・地公体・責欠２・未計画２・拘束減</t>
    <rPh sb="10" eb="11">
      <t>チ</t>
    </rPh>
    <rPh sb="11" eb="12">
      <t>コウ</t>
    </rPh>
    <rPh sb="12" eb="13">
      <t>タイ</t>
    </rPh>
    <phoneticPr fontId="10"/>
  </si>
  <si>
    <t>経過的療養介護Ⅰ１・地公体・責欠２・未計画１・拘束減</t>
    <rPh sb="10" eb="11">
      <t>チ</t>
    </rPh>
    <rPh sb="11" eb="12">
      <t>コウ</t>
    </rPh>
    <rPh sb="12" eb="13">
      <t>タイ</t>
    </rPh>
    <phoneticPr fontId="10"/>
  </si>
  <si>
    <t>経過的療養介護Ⅰ１・地公体・責欠２・拘束減</t>
    <rPh sb="10" eb="11">
      <t>チ</t>
    </rPh>
    <rPh sb="11" eb="12">
      <t>コウ</t>
    </rPh>
    <rPh sb="12" eb="13">
      <t>タイ</t>
    </rPh>
    <phoneticPr fontId="10"/>
  </si>
  <si>
    <t>経過的療養介護Ⅰ１・責欠２・未計画２・拘束減</t>
  </si>
  <si>
    <t>経過的療養介護Ⅰ１・責欠２・未計画１・拘束減</t>
  </si>
  <si>
    <t>経過的療養介護Ⅰ１・責欠２・拘束減</t>
  </si>
  <si>
    <t>経過的療養介護Ⅰ１・地公体・責欠２・未計画２</t>
    <rPh sb="10" eb="11">
      <t>チ</t>
    </rPh>
    <rPh sb="11" eb="12">
      <t>コウ</t>
    </rPh>
    <rPh sb="12" eb="13">
      <t>タイ</t>
    </rPh>
    <phoneticPr fontId="10"/>
  </si>
  <si>
    <t>経過的療養介護Ⅰ１・地公体・責欠２・未計画１</t>
    <rPh sb="10" eb="11">
      <t>チ</t>
    </rPh>
    <rPh sb="11" eb="12">
      <t>コウ</t>
    </rPh>
    <rPh sb="12" eb="13">
      <t>タイ</t>
    </rPh>
    <phoneticPr fontId="10"/>
  </si>
  <si>
    <t>経過的療養介護Ⅰ１・地公体・責欠２</t>
    <rPh sb="10" eb="11">
      <t>チ</t>
    </rPh>
    <rPh sb="11" eb="12">
      <t>コウ</t>
    </rPh>
    <rPh sb="12" eb="13">
      <t>タイ</t>
    </rPh>
    <phoneticPr fontId="10"/>
  </si>
  <si>
    <t>経過的療養介護Ⅰ１・責欠２・未計画２</t>
  </si>
  <si>
    <t>経過的療養介護Ⅰ１・責欠２・未計画１</t>
  </si>
  <si>
    <t>5月以上連続して減算の場合</t>
    <phoneticPr fontId="12"/>
  </si>
  <si>
    <t>サービス管理責任者の員数が基準に満たない場合</t>
    <phoneticPr fontId="10"/>
  </si>
  <si>
    <t>経過的療養介護Ⅰ１・責欠２</t>
  </si>
  <si>
    <t>療養介護Ⅴ４・地公体・責欠２・未計画２・拘束減</t>
    <rPh sb="7" eb="8">
      <t>チ</t>
    </rPh>
    <rPh sb="8" eb="9">
      <t>コウ</t>
    </rPh>
    <rPh sb="9" eb="10">
      <t>タイ</t>
    </rPh>
    <phoneticPr fontId="10"/>
  </si>
  <si>
    <t>療養介護Ⅴ４・地公体・責欠２・未計画１・拘束減</t>
    <rPh sb="7" eb="8">
      <t>チ</t>
    </rPh>
    <rPh sb="8" eb="9">
      <t>コウ</t>
    </rPh>
    <rPh sb="9" eb="10">
      <t>タイ</t>
    </rPh>
    <phoneticPr fontId="10"/>
  </si>
  <si>
    <t>療養介護Ⅴ４・地公体・責欠２・拘束減</t>
    <rPh sb="7" eb="8">
      <t>チ</t>
    </rPh>
    <rPh sb="8" eb="9">
      <t>コウ</t>
    </rPh>
    <rPh sb="9" eb="10">
      <t>タイ</t>
    </rPh>
    <phoneticPr fontId="10"/>
  </si>
  <si>
    <t>療養介護Ⅴ４・責欠２・未計画２・拘束減</t>
  </si>
  <si>
    <t>療養介護Ⅴ４・責欠２・未計画１・拘束減</t>
  </si>
  <si>
    <t>療養介護Ⅴ４・責欠２・拘束減</t>
  </si>
  <si>
    <t>療養介護Ⅴ４・地公体・責欠２・未計画２</t>
    <rPh sb="7" eb="8">
      <t>チ</t>
    </rPh>
    <rPh sb="8" eb="9">
      <t>コウ</t>
    </rPh>
    <rPh sb="9" eb="10">
      <t>タイ</t>
    </rPh>
    <phoneticPr fontId="10"/>
  </si>
  <si>
    <t>療養介護Ⅴ４・地公体・責欠２・未計画１</t>
    <rPh sb="7" eb="8">
      <t>チ</t>
    </rPh>
    <rPh sb="8" eb="9">
      <t>コウ</t>
    </rPh>
    <rPh sb="9" eb="10">
      <t>タイ</t>
    </rPh>
    <phoneticPr fontId="10"/>
  </si>
  <si>
    <t>療養介護Ⅴ４・地公体・責欠２</t>
    <rPh sb="7" eb="8">
      <t>チ</t>
    </rPh>
    <rPh sb="8" eb="9">
      <t>コウ</t>
    </rPh>
    <rPh sb="9" eb="10">
      <t>タイ</t>
    </rPh>
    <phoneticPr fontId="10"/>
  </si>
  <si>
    <t>療養介護Ⅴ４・責欠２・未計画２</t>
  </si>
  <si>
    <t>療養介護Ⅴ４・責欠２・未計画１</t>
  </si>
  <si>
    <t>療養介護Ⅴ４・責欠２</t>
  </si>
  <si>
    <t>療養介護Ⅴ３・地公体・責欠２・未計画２・拘束減</t>
    <rPh sb="7" eb="8">
      <t>チ</t>
    </rPh>
    <rPh sb="8" eb="9">
      <t>コウ</t>
    </rPh>
    <rPh sb="9" eb="10">
      <t>タイ</t>
    </rPh>
    <phoneticPr fontId="10"/>
  </si>
  <si>
    <t>療養介護Ⅴ３・地公体・責欠２・未計画１・拘束減</t>
    <rPh sb="7" eb="8">
      <t>チ</t>
    </rPh>
    <rPh sb="8" eb="9">
      <t>コウ</t>
    </rPh>
    <rPh sb="9" eb="10">
      <t>タイ</t>
    </rPh>
    <phoneticPr fontId="10"/>
  </si>
  <si>
    <t>療養介護Ⅴ３・地公体・責欠２・拘束減</t>
    <rPh sb="7" eb="8">
      <t>チ</t>
    </rPh>
    <rPh sb="8" eb="9">
      <t>コウ</t>
    </rPh>
    <rPh sb="9" eb="10">
      <t>タイ</t>
    </rPh>
    <phoneticPr fontId="10"/>
  </si>
  <si>
    <t>療養介護Ⅴ３・責欠２・未計画２・拘束減</t>
  </si>
  <si>
    <t>療養介護Ⅴ３・責欠２・未計画１・拘束減</t>
  </si>
  <si>
    <t>療養介護Ⅴ３・責欠２・拘束減</t>
  </si>
  <si>
    <t>療養介護Ⅴ３・地公体・責欠２・未計画２</t>
    <rPh sb="7" eb="8">
      <t>チ</t>
    </rPh>
    <rPh sb="8" eb="9">
      <t>コウ</t>
    </rPh>
    <rPh sb="9" eb="10">
      <t>タイ</t>
    </rPh>
    <phoneticPr fontId="10"/>
  </si>
  <si>
    <t>療養介護Ⅴ３・地公体・責欠２・未計画１</t>
    <rPh sb="7" eb="8">
      <t>チ</t>
    </rPh>
    <rPh sb="8" eb="9">
      <t>コウ</t>
    </rPh>
    <rPh sb="9" eb="10">
      <t>タイ</t>
    </rPh>
    <phoneticPr fontId="10"/>
  </si>
  <si>
    <t>療養介護Ⅴ３・地公体・責欠２</t>
    <rPh sb="7" eb="8">
      <t>チ</t>
    </rPh>
    <rPh sb="8" eb="9">
      <t>コウ</t>
    </rPh>
    <rPh sb="9" eb="10">
      <t>タイ</t>
    </rPh>
    <phoneticPr fontId="10"/>
  </si>
  <si>
    <t>療養介護Ⅴ３・責欠２・未計画２</t>
  </si>
  <si>
    <t>療養介護Ⅴ３・責欠２・未計画１</t>
  </si>
  <si>
    <t>療養介護Ⅴ３・責欠２</t>
  </si>
  <si>
    <t>療養介護Ⅴ２・地公体・責欠２・未計画２・拘束減</t>
    <rPh sb="7" eb="8">
      <t>チ</t>
    </rPh>
    <rPh sb="8" eb="9">
      <t>コウ</t>
    </rPh>
    <rPh sb="9" eb="10">
      <t>タイ</t>
    </rPh>
    <phoneticPr fontId="10"/>
  </si>
  <si>
    <t>療養介護Ⅴ２・地公体・責欠２・未計画１・拘束減</t>
    <rPh sb="7" eb="8">
      <t>チ</t>
    </rPh>
    <rPh sb="8" eb="9">
      <t>コウ</t>
    </rPh>
    <rPh sb="9" eb="10">
      <t>タイ</t>
    </rPh>
    <phoneticPr fontId="10"/>
  </si>
  <si>
    <t>療養介護Ⅴ２・地公体・責欠２・拘束減</t>
    <rPh sb="7" eb="8">
      <t>チ</t>
    </rPh>
    <rPh sb="8" eb="9">
      <t>コウ</t>
    </rPh>
    <rPh sb="9" eb="10">
      <t>タイ</t>
    </rPh>
    <phoneticPr fontId="10"/>
  </si>
  <si>
    <t>療養介護Ⅴ２・責欠２・未計画２・拘束減</t>
  </si>
  <si>
    <t>療養介護Ⅴ２・責欠２・未計画１・拘束減</t>
  </si>
  <si>
    <t>療養介護Ⅴ２・責欠２・拘束減</t>
  </si>
  <si>
    <t>療養介護Ⅴ２・地公体・責欠２・未計画２</t>
    <rPh sb="7" eb="8">
      <t>チ</t>
    </rPh>
    <rPh sb="8" eb="9">
      <t>コウ</t>
    </rPh>
    <rPh sb="9" eb="10">
      <t>タイ</t>
    </rPh>
    <phoneticPr fontId="10"/>
  </si>
  <si>
    <t>療養介護Ⅴ２・地公体・責欠２・未計画１</t>
    <rPh sb="7" eb="8">
      <t>チ</t>
    </rPh>
    <rPh sb="8" eb="9">
      <t>コウ</t>
    </rPh>
    <rPh sb="9" eb="10">
      <t>タイ</t>
    </rPh>
    <phoneticPr fontId="10"/>
  </si>
  <si>
    <t>療養介護Ⅴ２・地公体・責欠２</t>
    <rPh sb="7" eb="8">
      <t>チ</t>
    </rPh>
    <rPh sb="8" eb="9">
      <t>コウ</t>
    </rPh>
    <rPh sb="9" eb="10">
      <t>タイ</t>
    </rPh>
    <phoneticPr fontId="10"/>
  </si>
  <si>
    <t>療養介護Ⅴ２・責欠２・未計画２</t>
  </si>
  <si>
    <t>療養介護Ⅴ２・責欠２・未計画１</t>
  </si>
  <si>
    <t>療養介護Ⅴ２・責欠２</t>
  </si>
  <si>
    <t>療養介護Ⅴ１・地公体・責欠２・未計画２・拘束減</t>
    <rPh sb="7" eb="8">
      <t>チ</t>
    </rPh>
    <rPh sb="8" eb="9">
      <t>コウ</t>
    </rPh>
    <rPh sb="9" eb="10">
      <t>タイ</t>
    </rPh>
    <phoneticPr fontId="10"/>
  </si>
  <si>
    <t>療養介護Ⅴ１・地公体・責欠２・未計画１・拘束減</t>
    <rPh sb="7" eb="8">
      <t>チ</t>
    </rPh>
    <rPh sb="8" eb="9">
      <t>コウ</t>
    </rPh>
    <rPh sb="9" eb="10">
      <t>タイ</t>
    </rPh>
    <phoneticPr fontId="10"/>
  </si>
  <si>
    <t>療養介護Ⅴ１・地公体・責欠２・拘束減</t>
    <rPh sb="7" eb="8">
      <t>チ</t>
    </rPh>
    <rPh sb="8" eb="9">
      <t>コウ</t>
    </rPh>
    <rPh sb="9" eb="10">
      <t>タイ</t>
    </rPh>
    <phoneticPr fontId="10"/>
  </si>
  <si>
    <t>療養介護Ⅴ１・責欠２・未計画２・拘束減</t>
  </si>
  <si>
    <t>療養介護Ⅴ１・責欠２・未計画１・拘束減</t>
  </si>
  <si>
    <t>療養介護Ⅴ１・責欠２・拘束減</t>
  </si>
  <si>
    <t>療養介護Ⅴ１・地公体・責欠２・未計画２</t>
    <rPh sb="7" eb="8">
      <t>チ</t>
    </rPh>
    <rPh sb="8" eb="9">
      <t>コウ</t>
    </rPh>
    <rPh sb="9" eb="10">
      <t>タイ</t>
    </rPh>
    <phoneticPr fontId="10"/>
  </si>
  <si>
    <t>療養介護Ⅴ１・地公体・責欠２・未計画１</t>
    <rPh sb="7" eb="8">
      <t>チ</t>
    </rPh>
    <rPh sb="8" eb="9">
      <t>コウ</t>
    </rPh>
    <rPh sb="9" eb="10">
      <t>タイ</t>
    </rPh>
    <phoneticPr fontId="10"/>
  </si>
  <si>
    <t>療養介護Ⅴ１・地公体・責欠２</t>
    <rPh sb="7" eb="8">
      <t>チ</t>
    </rPh>
    <rPh sb="8" eb="9">
      <t>コウ</t>
    </rPh>
    <rPh sb="9" eb="10">
      <t>タイ</t>
    </rPh>
    <phoneticPr fontId="10"/>
  </si>
  <si>
    <t>療養介護Ⅴ１・責欠２・未計画２</t>
  </si>
  <si>
    <t>療養介護Ⅴ１・責欠２・未計画１</t>
  </si>
  <si>
    <t>療養介護Ⅴ１・責欠２</t>
  </si>
  <si>
    <t>療養介護Ⅳ４・責欠２・未計画２・拘束減</t>
  </si>
  <si>
    <t>療養介護Ⅳ４・責欠２・未計画１・拘束減</t>
  </si>
  <si>
    <t>療養介護Ⅳ４・責欠２・拘束減</t>
  </si>
  <si>
    <t>療養介護Ⅳ４・責欠２・未計画２</t>
  </si>
  <si>
    <t>療養介護Ⅳ４・責欠２・未計画１</t>
  </si>
  <si>
    <t>療養介護Ⅳ４・責欠２</t>
  </si>
  <si>
    <t>療養介護Ⅳ３・責欠２・未計画２・拘束減</t>
  </si>
  <si>
    <t>療養介護Ⅳ３・責欠２・未計画１・拘束減</t>
  </si>
  <si>
    <t>療養介護Ⅳ３・責欠２・拘束減</t>
  </si>
  <si>
    <t>療養介護Ⅳ３・責欠２・未計画２</t>
  </si>
  <si>
    <t>療養介護Ⅳ３・責欠２・未計画１</t>
  </si>
  <si>
    <t>療養介護Ⅳ３・責欠２</t>
  </si>
  <si>
    <t>療養介護Ⅳ２・責欠２・未計画２・拘束減</t>
  </si>
  <si>
    <t>療養介護Ⅳ２・責欠２・未計画１・拘束減</t>
  </si>
  <si>
    <t>療養介護Ⅳ２・責欠２・拘束減</t>
  </si>
  <si>
    <t>療養介護Ⅳ２・責欠２・未計画２</t>
  </si>
  <si>
    <t>療養介護Ⅳ２・責欠２・未計画１</t>
  </si>
  <si>
    <t>療養介護Ⅳ２・責欠２</t>
  </si>
  <si>
    <t>療養介護Ⅳ１・責欠２・未計画２・拘束減</t>
  </si>
  <si>
    <t>療養介護Ⅳ１・責欠２・未計画１・拘束減</t>
  </si>
  <si>
    <t>療養介護Ⅳ１・責欠２・拘束減</t>
  </si>
  <si>
    <t>療養介護Ⅳ１・責欠２・未計画２</t>
  </si>
  <si>
    <t>療養介護Ⅳ１・責欠２・未計画１</t>
  </si>
  <si>
    <t>療養介護Ⅳ１・責欠２</t>
  </si>
  <si>
    <t>療養介護Ⅲ４・地公体・責欠２・未計画２・拘束減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</si>
  <si>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</si>
  <si>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単位減算</t>
    <phoneticPr fontId="12"/>
  </si>
  <si>
    <t>地方公共団体が設置する指定療養介護事業所の場合</t>
    <phoneticPr fontId="10"/>
  </si>
  <si>
    <t>療養介護Ⅲ４・地公体・責欠２・拘束減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</si>
  <si>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３月以上連続して減算の場合</t>
    <phoneticPr fontId="12"/>
  </si>
  <si>
    <t>療養介護Ⅲ４・責欠２・未計画２・拘束減</t>
    <rPh sb="0" eb="2">
      <t>リョウヨウ</t>
    </rPh>
    <rPh sb="2" eb="4">
      <t>カイゴ</t>
    </rPh>
    <phoneticPr fontId="10"/>
  </si>
  <si>
    <t>減算が適用される月から２月目まで</t>
    <phoneticPr fontId="12"/>
  </si>
  <si>
    <t>療養介護計画が作成されない場合</t>
    <phoneticPr fontId="12"/>
  </si>
  <si>
    <t>療養介護Ⅲ４・責欠２・未計画１・拘束減</t>
    <rPh sb="0" eb="2">
      <t>リョウヨウ</t>
    </rPh>
    <rPh sb="2" eb="4">
      <t>カイゴ</t>
    </rPh>
    <phoneticPr fontId="10"/>
  </si>
  <si>
    <t>身体拘束廃止未実施減算</t>
    <phoneticPr fontId="12"/>
  </si>
  <si>
    <t>療養介護Ⅲ４・責欠２・拘束減</t>
    <rPh sb="0" eb="2">
      <t>リョウヨウ</t>
    </rPh>
    <rPh sb="2" eb="4">
      <t>カイゴ</t>
    </rPh>
    <phoneticPr fontId="10"/>
  </si>
  <si>
    <t>療養介護Ⅲ４・地公体・責欠２・未計画２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</si>
  <si>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</si>
  <si>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</si>
  <si>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療養介護Ⅲ４・責欠２・未計画２</t>
    <rPh sb="0" eb="2">
      <t>リョウヨウ</t>
    </rPh>
    <rPh sb="2" eb="4">
      <t>カイゴ</t>
    </rPh>
    <phoneticPr fontId="10"/>
  </si>
  <si>
    <t>療養介護Ⅲ４・責欠２・未計画１</t>
    <rPh sb="0" eb="2">
      <t>リョウヨウ</t>
    </rPh>
    <rPh sb="2" eb="4">
      <t>カイゴ</t>
    </rPh>
    <phoneticPr fontId="10"/>
  </si>
  <si>
    <t>療養介護Ⅲ４・責欠２</t>
    <rPh sb="0" eb="2">
      <t>リョウヨウ</t>
    </rPh>
    <rPh sb="2" eb="4">
      <t>カイゴ</t>
    </rPh>
    <phoneticPr fontId="10"/>
  </si>
  <si>
    <t>療養介護Ⅲ３・地公体・責欠２・未計画２・拘束減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</si>
  <si>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</si>
  <si>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</si>
  <si>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療養介護Ⅲ３・責欠２・未計画２・拘束減</t>
    <rPh sb="0" eb="2">
      <t>リョウヨウ</t>
    </rPh>
    <rPh sb="2" eb="4">
      <t>カイゴ</t>
    </rPh>
    <phoneticPr fontId="10"/>
  </si>
  <si>
    <t>療養介護Ⅲ３・責欠２・未計画１・拘束減</t>
    <rPh sb="0" eb="2">
      <t>リョウヨウ</t>
    </rPh>
    <rPh sb="2" eb="4">
      <t>カイゴ</t>
    </rPh>
    <phoneticPr fontId="10"/>
  </si>
  <si>
    <t>療養介護Ⅲ３・責欠２・拘束減</t>
    <rPh sb="0" eb="2">
      <t>リョウヨウ</t>
    </rPh>
    <rPh sb="2" eb="4">
      <t>カイゴ</t>
    </rPh>
    <phoneticPr fontId="10"/>
  </si>
  <si>
    <t>療養介護Ⅲ３・地公体・責欠２・未計画２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</si>
  <si>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</si>
  <si>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</si>
  <si>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療養介護Ⅲ３・責欠２・未計画２</t>
    <rPh sb="0" eb="2">
      <t>リョウヨウ</t>
    </rPh>
    <rPh sb="2" eb="4">
      <t>カイゴ</t>
    </rPh>
    <phoneticPr fontId="10"/>
  </si>
  <si>
    <t>療養介護Ⅲ３・責欠２・未計画１</t>
    <rPh sb="0" eb="2">
      <t>リョウヨウ</t>
    </rPh>
    <rPh sb="2" eb="4">
      <t>カイゴ</t>
    </rPh>
    <phoneticPr fontId="10"/>
  </si>
  <si>
    <t>療養介護Ⅲ３・責欠２</t>
    <rPh sb="0" eb="2">
      <t>リョウヨウ</t>
    </rPh>
    <rPh sb="2" eb="4">
      <t>カイゴ</t>
    </rPh>
    <phoneticPr fontId="10"/>
  </si>
  <si>
    <t>療養介護Ⅲ２・地公体・責欠２・未計画２・拘束減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</si>
  <si>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</si>
  <si>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</si>
  <si>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療養介護Ⅲ２・責欠２・未計画２・拘束減</t>
    <rPh sb="0" eb="2">
      <t>リョウヨウ</t>
    </rPh>
    <rPh sb="2" eb="4">
      <t>カイゴ</t>
    </rPh>
    <phoneticPr fontId="10"/>
  </si>
  <si>
    <t>療養介護Ⅲ２・責欠２・未計画１・拘束減</t>
    <rPh sb="0" eb="2">
      <t>リョウヨウ</t>
    </rPh>
    <rPh sb="2" eb="4">
      <t>カイゴ</t>
    </rPh>
    <phoneticPr fontId="10"/>
  </si>
  <si>
    <t>療養介護Ⅲ２・責欠２・拘束減</t>
    <rPh sb="0" eb="2">
      <t>リョウヨウ</t>
    </rPh>
    <rPh sb="2" eb="4">
      <t>カイゴ</t>
    </rPh>
    <phoneticPr fontId="10"/>
  </si>
  <si>
    <t>療養介護Ⅲ２・地公体・責欠２・未計画２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</si>
  <si>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</si>
  <si>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</si>
  <si>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療養介護Ⅲ２・責欠２・未計画２</t>
    <rPh sb="0" eb="2">
      <t>リョウヨウ</t>
    </rPh>
    <rPh sb="2" eb="4">
      <t>カイゴ</t>
    </rPh>
    <phoneticPr fontId="10"/>
  </si>
  <si>
    <t>療養介護Ⅲ２・責欠２・未計画１</t>
    <rPh sb="0" eb="2">
      <t>リョウヨウ</t>
    </rPh>
    <rPh sb="2" eb="4">
      <t>カイゴ</t>
    </rPh>
    <phoneticPr fontId="10"/>
  </si>
  <si>
    <t>療養介護Ⅲ２・責欠２</t>
    <rPh sb="0" eb="2">
      <t>リョウヨウ</t>
    </rPh>
    <rPh sb="2" eb="4">
      <t>カイゴ</t>
    </rPh>
    <phoneticPr fontId="10"/>
  </si>
  <si>
    <t>療養介護Ⅲ１・地公体・責欠２・未計画２・拘束減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</si>
  <si>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</si>
  <si>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</si>
  <si>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療養介護Ⅲ１・責欠２・未計画２・拘束減</t>
    <rPh sb="0" eb="2">
      <t>リョウヨウ</t>
    </rPh>
    <rPh sb="2" eb="4">
      <t>カイゴ</t>
    </rPh>
    <phoneticPr fontId="10"/>
  </si>
  <si>
    <t>療養介護Ⅲ１・責欠２・未計画１・拘束減</t>
    <rPh sb="0" eb="2">
      <t>リョウヨウ</t>
    </rPh>
    <rPh sb="2" eb="4">
      <t>カイゴ</t>
    </rPh>
    <phoneticPr fontId="10"/>
  </si>
  <si>
    <t>療養介護Ⅲ１・責欠２・拘束減</t>
    <rPh sb="0" eb="2">
      <t>リョウヨウ</t>
    </rPh>
    <rPh sb="2" eb="4">
      <t>カイゴ</t>
    </rPh>
    <phoneticPr fontId="10"/>
  </si>
  <si>
    <t>療養介護Ⅲ１・地公体・責欠２・未計画２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</si>
  <si>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</si>
  <si>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</si>
  <si>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療養介護Ⅲ１・責欠２・未計画２</t>
    <rPh sb="0" eb="2">
      <t>リョウヨウ</t>
    </rPh>
    <rPh sb="2" eb="4">
      <t>カイゴ</t>
    </rPh>
    <phoneticPr fontId="10"/>
  </si>
  <si>
    <t>療養介護Ⅲ１・責欠２・未計画１</t>
    <rPh sb="0" eb="2">
      <t>リョウヨウ</t>
    </rPh>
    <rPh sb="2" eb="4">
      <t>カイゴ</t>
    </rPh>
    <phoneticPr fontId="10"/>
  </si>
  <si>
    <t>療養介護Ⅲ１・責欠２</t>
    <rPh sb="0" eb="2">
      <t>リョウヨウ</t>
    </rPh>
    <rPh sb="2" eb="4">
      <t>カイゴ</t>
    </rPh>
    <phoneticPr fontId="10"/>
  </si>
  <si>
    <t>療養介護Ⅱ４・地公体・責欠２・未計画２・拘束減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</si>
  <si>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</si>
  <si>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</si>
  <si>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療養介護Ⅱ４・責欠２・未計画２・拘束減</t>
    <rPh sb="0" eb="2">
      <t>リョウヨウ</t>
    </rPh>
    <rPh sb="2" eb="4">
      <t>カイゴ</t>
    </rPh>
    <phoneticPr fontId="10"/>
  </si>
  <si>
    <t>療養介護Ⅱ４・責欠２・未計画１・拘束減</t>
    <rPh sb="0" eb="2">
      <t>リョウヨウ</t>
    </rPh>
    <rPh sb="2" eb="4">
      <t>カイゴ</t>
    </rPh>
    <phoneticPr fontId="10"/>
  </si>
  <si>
    <t>療養介護Ⅱ４・責欠２・拘束減</t>
    <rPh sb="0" eb="2">
      <t>リョウヨウ</t>
    </rPh>
    <rPh sb="2" eb="4">
      <t>カイゴ</t>
    </rPh>
    <phoneticPr fontId="10"/>
  </si>
  <si>
    <t>療養介護Ⅱ４・地公体・責欠２・未計画２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</si>
  <si>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</si>
  <si>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</si>
  <si>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療養介護Ⅱ４・責欠２・未計画２</t>
    <rPh sb="0" eb="2">
      <t>リョウヨウ</t>
    </rPh>
    <rPh sb="2" eb="4">
      <t>カイゴ</t>
    </rPh>
    <phoneticPr fontId="10"/>
  </si>
  <si>
    <t>療養介護Ⅱ４・責欠２・未計画１</t>
    <rPh sb="0" eb="2">
      <t>リョウヨウ</t>
    </rPh>
    <rPh sb="2" eb="4">
      <t>カイゴ</t>
    </rPh>
    <phoneticPr fontId="10"/>
  </si>
  <si>
    <t>療養介護Ⅱ４・責欠２</t>
    <rPh sb="0" eb="2">
      <t>リョウヨウ</t>
    </rPh>
    <rPh sb="2" eb="4">
      <t>カイゴ</t>
    </rPh>
    <phoneticPr fontId="10"/>
  </si>
  <si>
    <t>療養介護Ⅱ３・地公体・責欠２・未計画２・拘束減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</si>
  <si>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</si>
  <si>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</si>
  <si>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療養介護Ⅱ３・責欠２・未計画２・拘束減</t>
    <rPh sb="0" eb="2">
      <t>リョウヨウ</t>
    </rPh>
    <rPh sb="2" eb="4">
      <t>カイゴ</t>
    </rPh>
    <phoneticPr fontId="10"/>
  </si>
  <si>
    <t>療養介護Ⅱ３・責欠２・未計画１・拘束減</t>
    <rPh sb="0" eb="2">
      <t>リョウヨウ</t>
    </rPh>
    <rPh sb="2" eb="4">
      <t>カイゴ</t>
    </rPh>
    <phoneticPr fontId="10"/>
  </si>
  <si>
    <t>療養介護Ⅱ３・責欠２・拘束減</t>
    <rPh sb="0" eb="2">
      <t>リョウヨウ</t>
    </rPh>
    <rPh sb="2" eb="4">
      <t>カイゴ</t>
    </rPh>
    <phoneticPr fontId="10"/>
  </si>
  <si>
    <t>療養介護Ⅱ３・地公体・責欠２・未計画２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</si>
  <si>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</si>
  <si>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</si>
  <si>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療養介護Ⅱ３・責欠２・未計画２</t>
    <rPh sb="0" eb="2">
      <t>リョウヨウ</t>
    </rPh>
    <rPh sb="2" eb="4">
      <t>カイゴ</t>
    </rPh>
    <phoneticPr fontId="10"/>
  </si>
  <si>
    <t>療養介護Ⅱ３・責欠２・未計画１</t>
    <rPh sb="0" eb="2">
      <t>リョウヨウ</t>
    </rPh>
    <rPh sb="2" eb="4">
      <t>カイゴ</t>
    </rPh>
    <phoneticPr fontId="10"/>
  </si>
  <si>
    <t>療養介護Ⅱ３・責欠２</t>
    <rPh sb="0" eb="2">
      <t>リョウヨウ</t>
    </rPh>
    <rPh sb="2" eb="4">
      <t>カイゴ</t>
    </rPh>
    <phoneticPr fontId="10"/>
  </si>
  <si>
    <t>療養介護Ⅱ２・地公体・責欠２・未計画２・拘束減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</si>
  <si>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</si>
  <si>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</si>
  <si>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療養介護Ⅱ２・責欠２・未計画２・拘束減</t>
    <rPh sb="0" eb="2">
      <t>リョウヨウ</t>
    </rPh>
    <rPh sb="2" eb="4">
      <t>カイゴ</t>
    </rPh>
    <phoneticPr fontId="10"/>
  </si>
  <si>
    <t>療養介護Ⅱ２・責欠２・未計画１・拘束減</t>
    <rPh sb="0" eb="2">
      <t>リョウヨウ</t>
    </rPh>
    <rPh sb="2" eb="4">
      <t>カイゴ</t>
    </rPh>
    <phoneticPr fontId="10"/>
  </si>
  <si>
    <t>療養介護Ⅱ２・責欠２・拘束減</t>
    <rPh sb="0" eb="2">
      <t>リョウヨウ</t>
    </rPh>
    <rPh sb="2" eb="4">
      <t>カイゴ</t>
    </rPh>
    <phoneticPr fontId="10"/>
  </si>
  <si>
    <t>療養介護Ⅱ２・地公体・責欠２・未計画２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</si>
  <si>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</si>
  <si>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</si>
  <si>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療養介護Ⅱ２・責欠２・未計画２</t>
    <rPh sb="0" eb="2">
      <t>リョウヨウ</t>
    </rPh>
    <rPh sb="2" eb="4">
      <t>カイゴ</t>
    </rPh>
    <phoneticPr fontId="10"/>
  </si>
  <si>
    <t>療養介護Ⅱ２・責欠２・未計画１</t>
    <rPh sb="0" eb="2">
      <t>リョウヨウ</t>
    </rPh>
    <rPh sb="2" eb="4">
      <t>カイゴ</t>
    </rPh>
    <phoneticPr fontId="10"/>
  </si>
  <si>
    <t>療養介護Ⅱ２・責欠２</t>
    <rPh sb="0" eb="2">
      <t>リョウヨウ</t>
    </rPh>
    <rPh sb="2" eb="4">
      <t>カイゴ</t>
    </rPh>
    <phoneticPr fontId="10"/>
  </si>
  <si>
    <t>療養介護Ⅱ１・地公体・責欠２・未計画２・拘束減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</si>
  <si>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</si>
  <si>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</si>
  <si>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療養介護Ⅱ１・責欠２・未計画２・拘束減</t>
    <rPh sb="0" eb="2">
      <t>リョウヨウ</t>
    </rPh>
    <rPh sb="2" eb="4">
      <t>カイゴ</t>
    </rPh>
    <phoneticPr fontId="10"/>
  </si>
  <si>
    <t>療養介護Ⅱ１・責欠２・未計画１・拘束減</t>
    <rPh sb="0" eb="2">
      <t>リョウヨウ</t>
    </rPh>
    <rPh sb="2" eb="4">
      <t>カイゴ</t>
    </rPh>
    <phoneticPr fontId="10"/>
  </si>
  <si>
    <t>療養介護Ⅱ１・責欠２・拘束減</t>
    <rPh sb="0" eb="2">
      <t>リョウヨウ</t>
    </rPh>
    <rPh sb="2" eb="4">
      <t>カイゴ</t>
    </rPh>
    <phoneticPr fontId="10"/>
  </si>
  <si>
    <t>療養介護Ⅱ１・地公体・責欠２・未計画２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</si>
  <si>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</si>
  <si>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</si>
  <si>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療養介護Ⅱ１・責欠２・未計画２</t>
    <rPh sb="0" eb="2">
      <t>リョウヨウ</t>
    </rPh>
    <rPh sb="2" eb="4">
      <t>カイゴ</t>
    </rPh>
    <phoneticPr fontId="10"/>
  </si>
  <si>
    <t>療養介護Ⅱ１・責欠２・未計画１</t>
    <rPh sb="0" eb="2">
      <t>リョウヨウ</t>
    </rPh>
    <rPh sb="2" eb="4">
      <t>カイゴ</t>
    </rPh>
    <phoneticPr fontId="10"/>
  </si>
  <si>
    <t>療養介護Ⅱ１・責欠２</t>
    <rPh sb="0" eb="2">
      <t>リョウヨウ</t>
    </rPh>
    <rPh sb="2" eb="4">
      <t>カイゴ</t>
    </rPh>
    <phoneticPr fontId="10"/>
  </si>
  <si>
    <t>療養介護Ⅰ４・地公体・責欠２・未計画２・拘束減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</si>
  <si>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</si>
  <si>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</si>
  <si>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療養介護Ⅰ４・責欠２・未計画２・拘束減</t>
    <rPh sb="0" eb="2">
      <t>リョウヨウ</t>
    </rPh>
    <rPh sb="2" eb="4">
      <t>カイゴ</t>
    </rPh>
    <phoneticPr fontId="10"/>
  </si>
  <si>
    <t>療養介護Ⅰ４・責欠２・未計画１・拘束減</t>
    <rPh sb="0" eb="2">
      <t>リョウヨウ</t>
    </rPh>
    <rPh sb="2" eb="4">
      <t>カイゴ</t>
    </rPh>
    <phoneticPr fontId="10"/>
  </si>
  <si>
    <t>療養介護Ⅰ４・責欠２・拘束減</t>
    <rPh sb="0" eb="2">
      <t>リョウヨウ</t>
    </rPh>
    <rPh sb="2" eb="4">
      <t>カイゴ</t>
    </rPh>
    <phoneticPr fontId="10"/>
  </si>
  <si>
    <t>療養介護Ⅰ４・地公体・責欠２・未計画２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</si>
  <si>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</si>
  <si>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</si>
  <si>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療養介護Ⅰ４・責欠２・未計画２</t>
    <rPh sb="0" eb="2">
      <t>リョウヨウ</t>
    </rPh>
    <rPh sb="2" eb="4">
      <t>カイゴ</t>
    </rPh>
    <phoneticPr fontId="10"/>
  </si>
  <si>
    <t>療養介護Ⅰ４・責欠２・未計画１</t>
    <rPh sb="0" eb="2">
      <t>リョウヨウ</t>
    </rPh>
    <rPh sb="2" eb="4">
      <t>カイゴ</t>
    </rPh>
    <phoneticPr fontId="10"/>
  </si>
  <si>
    <t>療養介護Ⅰ４・責欠２</t>
    <rPh sb="0" eb="2">
      <t>リョウヨウ</t>
    </rPh>
    <rPh sb="2" eb="4">
      <t>カイゴ</t>
    </rPh>
    <phoneticPr fontId="10"/>
  </si>
  <si>
    <t>療養介護Ⅰ３・地公体・責欠２・未計画２・拘束減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</si>
  <si>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</si>
  <si>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</si>
  <si>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療養介護Ⅰ３・責欠２・未計画２・拘束減</t>
    <rPh sb="0" eb="2">
      <t>リョウヨウ</t>
    </rPh>
    <rPh sb="2" eb="4">
      <t>カイゴ</t>
    </rPh>
    <phoneticPr fontId="10"/>
  </si>
  <si>
    <t>療養介護Ⅰ３・責欠２・未計画１・拘束減</t>
    <rPh sb="0" eb="2">
      <t>リョウヨウ</t>
    </rPh>
    <rPh sb="2" eb="4">
      <t>カイゴ</t>
    </rPh>
    <phoneticPr fontId="10"/>
  </si>
  <si>
    <t>療養介護Ⅰ３・責欠２・拘束減</t>
    <rPh sb="0" eb="2">
      <t>リョウヨウ</t>
    </rPh>
    <rPh sb="2" eb="4">
      <t>カイゴ</t>
    </rPh>
    <phoneticPr fontId="10"/>
  </si>
  <si>
    <t>療養介護Ⅰ３・地公体・責欠２・未計画２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</si>
  <si>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</si>
  <si>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</si>
  <si>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療養介護Ⅰ３・責欠２・未計画２</t>
    <rPh sb="0" eb="2">
      <t>リョウヨウ</t>
    </rPh>
    <rPh sb="2" eb="4">
      <t>カイゴ</t>
    </rPh>
    <phoneticPr fontId="10"/>
  </si>
  <si>
    <t>療養介護Ⅰ３・責欠２・未計画１</t>
    <rPh sb="0" eb="2">
      <t>リョウヨウ</t>
    </rPh>
    <rPh sb="2" eb="4">
      <t>カイゴ</t>
    </rPh>
    <phoneticPr fontId="10"/>
  </si>
  <si>
    <t>療養介護Ⅰ３・責欠２</t>
    <rPh sb="0" eb="2">
      <t>リョウヨウ</t>
    </rPh>
    <rPh sb="2" eb="4">
      <t>カイゴ</t>
    </rPh>
    <phoneticPr fontId="10"/>
  </si>
  <si>
    <t>療養介護Ⅰ２・地公体・責欠２・未計画２・拘束減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</si>
  <si>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</si>
  <si>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</si>
  <si>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療養介護Ⅰ２・責欠２・未計画２・拘束減</t>
    <rPh sb="0" eb="2">
      <t>リョウヨウ</t>
    </rPh>
    <rPh sb="2" eb="4">
      <t>カイゴ</t>
    </rPh>
    <phoneticPr fontId="10"/>
  </si>
  <si>
    <t>療養介護Ⅰ２・責欠２・未計画１・拘束減</t>
    <rPh sb="0" eb="2">
      <t>リョウヨウ</t>
    </rPh>
    <rPh sb="2" eb="4">
      <t>カイゴ</t>
    </rPh>
    <phoneticPr fontId="10"/>
  </si>
  <si>
    <t>療養介護Ⅰ２・責欠２・拘束減</t>
    <rPh sb="0" eb="2">
      <t>リョウヨウ</t>
    </rPh>
    <rPh sb="2" eb="4">
      <t>カイゴ</t>
    </rPh>
    <phoneticPr fontId="10"/>
  </si>
  <si>
    <t>療養介護Ⅰ２・地公体・責欠２・未計画２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</si>
  <si>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</si>
  <si>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</si>
  <si>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療養介護Ⅰ２・責欠２・未計画２</t>
    <rPh sb="0" eb="2">
      <t>リョウヨウ</t>
    </rPh>
    <rPh sb="2" eb="4">
      <t>カイゴ</t>
    </rPh>
    <phoneticPr fontId="10"/>
  </si>
  <si>
    <t>療養介護Ⅰ２・責欠２・未計画１</t>
    <rPh sb="0" eb="2">
      <t>リョウヨウ</t>
    </rPh>
    <rPh sb="2" eb="4">
      <t>カイゴ</t>
    </rPh>
    <phoneticPr fontId="10"/>
  </si>
  <si>
    <t>療養介護Ⅰ２・責欠２</t>
    <rPh sb="0" eb="2">
      <t>リョウヨウ</t>
    </rPh>
    <rPh sb="2" eb="4">
      <t>カイゴ</t>
    </rPh>
    <phoneticPr fontId="10"/>
  </si>
  <si>
    <t>療養介護Ⅰ１・地公体・責欠２・未計画２・拘束減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</si>
  <si>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療養介護Ⅰ１・地公体・責欠２・未計画１・拘束減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</si>
  <si>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</si>
  <si>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療養介護Ⅰ１・責欠２・未計画２・拘束減</t>
    <rPh sb="0" eb="2">
      <t>リョウヨウ</t>
    </rPh>
    <rPh sb="2" eb="4">
      <t>カイゴ</t>
    </rPh>
    <phoneticPr fontId="10"/>
  </si>
  <si>
    <t>療養介護Ⅰ１・責欠２・未計画１・拘束減</t>
    <rPh sb="0" eb="2">
      <t>リョウヨウ</t>
    </rPh>
    <rPh sb="2" eb="4">
      <t>カイゴ</t>
    </rPh>
    <phoneticPr fontId="10"/>
  </si>
  <si>
    <t>療養介護Ⅰ１・責欠２・拘束減</t>
    <rPh sb="0" eb="2">
      <t>リョウヨウ</t>
    </rPh>
    <rPh sb="2" eb="4">
      <t>カイゴ</t>
    </rPh>
    <phoneticPr fontId="10"/>
  </si>
  <si>
    <t>療養介護Ⅰ１・地公体・責欠２・未計画２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</si>
  <si>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療養介護Ⅰ１・地公体・責欠２・未計画１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</si>
  <si>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</si>
  <si>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療養介護Ⅰ１・責欠２・未計画２</t>
    <rPh sb="0" eb="2">
      <t>リョウヨウ</t>
    </rPh>
    <rPh sb="2" eb="4">
      <t>カイゴ</t>
    </rPh>
    <phoneticPr fontId="10"/>
  </si>
  <si>
    <t>療養介護Ⅰ１・責欠２・未計画１</t>
    <rPh sb="0" eb="2">
      <t>リョウヨウ</t>
    </rPh>
    <rPh sb="2" eb="4">
      <t>カイゴ</t>
    </rPh>
    <phoneticPr fontId="10"/>
  </si>
  <si>
    <t>療養介護Ⅰ１・責欠２</t>
    <rPh sb="0" eb="2">
      <t>リョウヨウ</t>
    </rPh>
    <rPh sb="2" eb="4">
      <t>カイゴ</t>
    </rPh>
    <phoneticPr fontId="10"/>
  </si>
  <si>
    <t>経過的療養介護Ⅰ４・地公体・責欠１・未計画２・拘束減</t>
    <rPh sb="10" eb="11">
      <t>チ</t>
    </rPh>
    <rPh sb="11" eb="12">
      <t>コウ</t>
    </rPh>
    <rPh sb="12" eb="13">
      <t>タイ</t>
    </rPh>
    <phoneticPr fontId="10"/>
  </si>
  <si>
    <t>経過的療養介護Ⅰ４・地公体・責欠１・未計画１・拘束減</t>
    <rPh sb="10" eb="11">
      <t>チ</t>
    </rPh>
    <rPh sb="11" eb="12">
      <t>コウ</t>
    </rPh>
    <rPh sb="12" eb="13">
      <t>タイ</t>
    </rPh>
    <phoneticPr fontId="10"/>
  </si>
  <si>
    <t>経過的療養介護Ⅰ４・地公体・責欠１・拘束減</t>
    <rPh sb="10" eb="11">
      <t>チ</t>
    </rPh>
    <rPh sb="11" eb="12">
      <t>コウ</t>
    </rPh>
    <rPh sb="12" eb="13">
      <t>タイ</t>
    </rPh>
    <phoneticPr fontId="10"/>
  </si>
  <si>
    <t>経過的療養介護Ⅰ４・責欠１・未計画２・拘束減</t>
  </si>
  <si>
    <t>経過的療養介護Ⅰ４・責欠１・未計画１・拘束減</t>
  </si>
  <si>
    <t>経過的療養介護Ⅰ４・責欠１・拘束減</t>
  </si>
  <si>
    <t>経過的療養介護Ⅰ４・地公体・責欠１・未計画２</t>
    <rPh sb="10" eb="11">
      <t>チ</t>
    </rPh>
    <rPh sb="11" eb="12">
      <t>コウ</t>
    </rPh>
    <rPh sb="12" eb="13">
      <t>タイ</t>
    </rPh>
    <phoneticPr fontId="10"/>
  </si>
  <si>
    <t>経過的療養介護Ⅰ４・地公体・責欠１・未計画１</t>
    <rPh sb="10" eb="11">
      <t>チ</t>
    </rPh>
    <rPh sb="11" eb="12">
      <t>コウ</t>
    </rPh>
    <rPh sb="12" eb="13">
      <t>タイ</t>
    </rPh>
    <phoneticPr fontId="10"/>
  </si>
  <si>
    <t>経過的療養介護Ⅰ４・地公体・責欠１</t>
    <rPh sb="10" eb="11">
      <t>チ</t>
    </rPh>
    <rPh sb="11" eb="12">
      <t>コウ</t>
    </rPh>
    <rPh sb="12" eb="13">
      <t>タイ</t>
    </rPh>
    <phoneticPr fontId="10"/>
  </si>
  <si>
    <t>経過的療養介護Ⅰ４・責欠１・未計画２</t>
  </si>
  <si>
    <t>経過的療養介護Ⅰ４・責欠１・未計画１</t>
  </si>
  <si>
    <t>経過的療養介護Ⅰ４・責欠１</t>
  </si>
  <si>
    <t>経過的療養介護Ⅰ３・地公体・責欠１・未計画２・拘束減</t>
    <rPh sb="10" eb="11">
      <t>チ</t>
    </rPh>
    <rPh sb="11" eb="12">
      <t>コウ</t>
    </rPh>
    <rPh sb="12" eb="13">
      <t>タイ</t>
    </rPh>
    <phoneticPr fontId="10"/>
  </si>
  <si>
    <t>経過的療養介護Ⅰ３・地公体・責欠１・未計画１・拘束減</t>
    <rPh sb="10" eb="11">
      <t>チ</t>
    </rPh>
    <rPh sb="11" eb="12">
      <t>コウ</t>
    </rPh>
    <rPh sb="12" eb="13">
      <t>タイ</t>
    </rPh>
    <phoneticPr fontId="10"/>
  </si>
  <si>
    <t>経過的療養介護Ⅰ３・地公体・責欠１・拘束減</t>
    <rPh sb="10" eb="11">
      <t>チ</t>
    </rPh>
    <rPh sb="11" eb="12">
      <t>コウ</t>
    </rPh>
    <rPh sb="12" eb="13">
      <t>タイ</t>
    </rPh>
    <phoneticPr fontId="10"/>
  </si>
  <si>
    <t>経過的療養介護Ⅰ３・責欠１・未計画２・拘束減</t>
  </si>
  <si>
    <t>経過的療養介護Ⅰ３・責欠１・未計画１・拘束減</t>
  </si>
  <si>
    <t>経過的療養介護Ⅰ３・責欠１・拘束減</t>
  </si>
  <si>
    <t>経過的療養介護Ⅰ３・地公体・責欠１・未計画２</t>
    <rPh sb="10" eb="11">
      <t>チ</t>
    </rPh>
    <rPh sb="11" eb="12">
      <t>コウ</t>
    </rPh>
    <rPh sb="12" eb="13">
      <t>タイ</t>
    </rPh>
    <phoneticPr fontId="10"/>
  </si>
  <si>
    <t>経過的療養介護Ⅰ３・地公体・責欠１・未計画１</t>
    <rPh sb="10" eb="11">
      <t>チ</t>
    </rPh>
    <rPh sb="11" eb="12">
      <t>コウ</t>
    </rPh>
    <rPh sb="12" eb="13">
      <t>タイ</t>
    </rPh>
    <phoneticPr fontId="10"/>
  </si>
  <si>
    <t>経過的療養介護Ⅰ３・地公体・責欠１</t>
    <rPh sb="10" eb="11">
      <t>チ</t>
    </rPh>
    <rPh sb="11" eb="12">
      <t>コウ</t>
    </rPh>
    <rPh sb="12" eb="13">
      <t>タイ</t>
    </rPh>
    <phoneticPr fontId="10"/>
  </si>
  <si>
    <t>経過的療養介護Ⅰ３・責欠１・未計画２</t>
  </si>
  <si>
    <t>経過的療養介護Ⅰ３・責欠１・未計画１</t>
  </si>
  <si>
    <t>経過的療養介護Ⅰ３・責欠１</t>
  </si>
  <si>
    <t>経過的療養介護Ⅰ２・地公体・責欠１・未計画２・拘束減</t>
    <rPh sb="10" eb="11">
      <t>チ</t>
    </rPh>
    <rPh sb="11" eb="12">
      <t>コウ</t>
    </rPh>
    <rPh sb="12" eb="13">
      <t>タイ</t>
    </rPh>
    <phoneticPr fontId="10"/>
  </si>
  <si>
    <t>経過的療養介護Ⅰ２・地公体・責欠１・未計画１・拘束減</t>
    <rPh sb="10" eb="11">
      <t>チ</t>
    </rPh>
    <rPh sb="11" eb="12">
      <t>コウ</t>
    </rPh>
    <rPh sb="12" eb="13">
      <t>タイ</t>
    </rPh>
    <phoneticPr fontId="10"/>
  </si>
  <si>
    <t>経過的療養介護Ⅰ２・地公体・責欠１・拘束減</t>
    <rPh sb="10" eb="11">
      <t>チ</t>
    </rPh>
    <rPh sb="11" eb="12">
      <t>コウ</t>
    </rPh>
    <rPh sb="12" eb="13">
      <t>タイ</t>
    </rPh>
    <phoneticPr fontId="10"/>
  </si>
  <si>
    <t>経過的療養介護Ⅰ２・責欠１・未計画２・拘束減</t>
  </si>
  <si>
    <t>経過的療養介護Ⅰ２・責欠１・未計画１・拘束減</t>
  </si>
  <si>
    <t>経過的療養介護Ⅰ２・責欠１・拘束減</t>
  </si>
  <si>
    <t>経過的療養介護Ⅰ２・地公体・責欠１・未計画２</t>
    <rPh sb="10" eb="11">
      <t>チ</t>
    </rPh>
    <rPh sb="11" eb="12">
      <t>コウ</t>
    </rPh>
    <rPh sb="12" eb="13">
      <t>タイ</t>
    </rPh>
    <phoneticPr fontId="10"/>
  </si>
  <si>
    <t>経過的療養介護Ⅰ２・地公体・責欠１・未計画１</t>
    <rPh sb="10" eb="11">
      <t>チ</t>
    </rPh>
    <rPh sb="11" eb="12">
      <t>コウ</t>
    </rPh>
    <rPh sb="12" eb="13">
      <t>タイ</t>
    </rPh>
    <phoneticPr fontId="10"/>
  </si>
  <si>
    <t>経過的療養介護Ⅰ２・地公体・責欠１</t>
    <rPh sb="10" eb="11">
      <t>チ</t>
    </rPh>
    <rPh sb="11" eb="12">
      <t>コウ</t>
    </rPh>
    <rPh sb="12" eb="13">
      <t>タイ</t>
    </rPh>
    <phoneticPr fontId="10"/>
  </si>
  <si>
    <t>経過的療養介護Ⅰ２・責欠１・未計画２</t>
  </si>
  <si>
    <t>経過的療養介護Ⅰ２・責欠１・未計画１</t>
  </si>
  <si>
    <t>経過的療養介護Ⅰ２・責欠１</t>
  </si>
  <si>
    <t>経過的療養介護Ⅰ１・地公体・責欠１・未計画２・拘束減</t>
    <rPh sb="10" eb="11">
      <t>チ</t>
    </rPh>
    <rPh sb="11" eb="12">
      <t>コウ</t>
    </rPh>
    <rPh sb="12" eb="13">
      <t>タイ</t>
    </rPh>
    <phoneticPr fontId="10"/>
  </si>
  <si>
    <t>経過的療養介護Ⅰ１・地公体・責欠１・未計画１・拘束減</t>
    <rPh sb="10" eb="11">
      <t>チ</t>
    </rPh>
    <rPh sb="11" eb="12">
      <t>コウ</t>
    </rPh>
    <rPh sb="12" eb="13">
      <t>タイ</t>
    </rPh>
    <phoneticPr fontId="10"/>
  </si>
  <si>
    <t>経過的療養介護Ⅰ１・地公体・責欠１・拘束減</t>
    <rPh sb="10" eb="11">
      <t>チ</t>
    </rPh>
    <rPh sb="11" eb="12">
      <t>コウ</t>
    </rPh>
    <rPh sb="12" eb="13">
      <t>タイ</t>
    </rPh>
    <phoneticPr fontId="10"/>
  </si>
  <si>
    <t>経過的療養介護Ⅰ１・責欠１・未計画２・拘束減</t>
  </si>
  <si>
    <t>経過的療養介護Ⅰ１・責欠１・未計画１・拘束減</t>
  </si>
  <si>
    <t>経過的療養介護Ⅰ１・責欠１・拘束減</t>
  </si>
  <si>
    <t>経過的療養介護Ⅰ１・地公体・責欠１・未計画２</t>
    <rPh sb="10" eb="11">
      <t>チ</t>
    </rPh>
    <rPh sb="11" eb="12">
      <t>コウ</t>
    </rPh>
    <rPh sb="12" eb="13">
      <t>タイ</t>
    </rPh>
    <phoneticPr fontId="10"/>
  </si>
  <si>
    <t>経過的療養介護Ⅰ１・地公体・責欠１・未計画１</t>
    <rPh sb="10" eb="11">
      <t>チ</t>
    </rPh>
    <rPh sb="11" eb="12">
      <t>コウ</t>
    </rPh>
    <rPh sb="12" eb="13">
      <t>タイ</t>
    </rPh>
    <phoneticPr fontId="10"/>
  </si>
  <si>
    <t>経過的療養介護Ⅰ１・地公体・責欠１</t>
    <rPh sb="10" eb="11">
      <t>チ</t>
    </rPh>
    <rPh sb="11" eb="12">
      <t>コウ</t>
    </rPh>
    <rPh sb="12" eb="13">
      <t>タイ</t>
    </rPh>
    <phoneticPr fontId="10"/>
  </si>
  <si>
    <t>経過的療養介護Ⅰ１・責欠１・未計画２</t>
  </si>
  <si>
    <t>経過的療養介護Ⅰ１・責欠１・未計画１</t>
  </si>
  <si>
    <t>減算が適用される月から4月目まで</t>
    <phoneticPr fontId="12"/>
  </si>
  <si>
    <t>経過的療養介護Ⅰ１・責欠１</t>
  </si>
  <si>
    <t>療養介護Ⅴ４・地公体・責欠１・未計画２・拘束減</t>
    <rPh sb="7" eb="8">
      <t>チ</t>
    </rPh>
    <rPh sb="8" eb="9">
      <t>コウ</t>
    </rPh>
    <rPh sb="9" eb="10">
      <t>タイ</t>
    </rPh>
    <phoneticPr fontId="10"/>
  </si>
  <si>
    <t>療養介護Ⅴ４・地公体・責欠１・未計画１・拘束減</t>
    <rPh sb="7" eb="8">
      <t>チ</t>
    </rPh>
    <rPh sb="8" eb="9">
      <t>コウ</t>
    </rPh>
    <rPh sb="9" eb="10">
      <t>タイ</t>
    </rPh>
    <phoneticPr fontId="10"/>
  </si>
  <si>
    <t>療養介護Ⅴ４・地公体・責欠１・拘束減</t>
    <rPh sb="7" eb="8">
      <t>チ</t>
    </rPh>
    <rPh sb="8" eb="9">
      <t>コウ</t>
    </rPh>
    <rPh sb="9" eb="10">
      <t>タイ</t>
    </rPh>
    <phoneticPr fontId="10"/>
  </si>
  <si>
    <t>療養介護Ⅴ４・責欠１・未計画２・拘束減</t>
  </si>
  <si>
    <t>療養介護Ⅴ４・責欠１・未計画１・拘束減</t>
  </si>
  <si>
    <t>療養介護Ⅴ４・責欠１・拘束減</t>
  </si>
  <si>
    <t>療養介護Ⅴ４・地公体・責欠１・未計画２</t>
    <rPh sb="7" eb="8">
      <t>チ</t>
    </rPh>
    <rPh sb="8" eb="9">
      <t>コウ</t>
    </rPh>
    <rPh sb="9" eb="10">
      <t>タイ</t>
    </rPh>
    <phoneticPr fontId="10"/>
  </si>
  <si>
    <t>療養介護Ⅴ４・地公体・責欠１・未計画１</t>
    <rPh sb="7" eb="8">
      <t>チ</t>
    </rPh>
    <rPh sb="8" eb="9">
      <t>コウ</t>
    </rPh>
    <rPh sb="9" eb="10">
      <t>タイ</t>
    </rPh>
    <phoneticPr fontId="10"/>
  </si>
  <si>
    <t>療養介護Ⅴ４・地公体・責欠１</t>
    <rPh sb="7" eb="8">
      <t>チ</t>
    </rPh>
    <rPh sb="8" eb="9">
      <t>コウ</t>
    </rPh>
    <rPh sb="9" eb="10">
      <t>タイ</t>
    </rPh>
    <phoneticPr fontId="10"/>
  </si>
  <si>
    <t>療養介護Ⅴ４・責欠１・未計画２</t>
  </si>
  <si>
    <t>療養介護Ⅴ４・責欠１・未計画１</t>
  </si>
  <si>
    <t>療養介護Ⅴ４・責欠１</t>
  </si>
  <si>
    <t>療養介護Ⅴ３・地公体・責欠１・未計画２・拘束減</t>
    <rPh sb="7" eb="8">
      <t>チ</t>
    </rPh>
    <rPh sb="8" eb="9">
      <t>コウ</t>
    </rPh>
    <rPh sb="9" eb="10">
      <t>タイ</t>
    </rPh>
    <phoneticPr fontId="10"/>
  </si>
  <si>
    <t>療養介護Ⅴ３・地公体・責欠１・未計画１・拘束減</t>
    <rPh sb="7" eb="8">
      <t>チ</t>
    </rPh>
    <rPh sb="8" eb="9">
      <t>コウ</t>
    </rPh>
    <rPh sb="9" eb="10">
      <t>タイ</t>
    </rPh>
    <phoneticPr fontId="10"/>
  </si>
  <si>
    <t>療養介護Ⅴ３・地公体・責欠１・拘束減</t>
    <rPh sb="7" eb="8">
      <t>チ</t>
    </rPh>
    <rPh sb="8" eb="9">
      <t>コウ</t>
    </rPh>
    <rPh sb="9" eb="10">
      <t>タイ</t>
    </rPh>
    <phoneticPr fontId="10"/>
  </si>
  <si>
    <t>療養介護Ⅴ３・責欠１・未計画２・拘束減</t>
  </si>
  <si>
    <t>療養介護Ⅴ３・責欠１・未計画１・拘束減</t>
  </si>
  <si>
    <t>療養介護Ⅴ３・責欠１・拘束減</t>
  </si>
  <si>
    <t>療養介護Ⅴ３・地公体・責欠１・未計画２</t>
    <rPh sb="7" eb="8">
      <t>チ</t>
    </rPh>
    <rPh sb="8" eb="9">
      <t>コウ</t>
    </rPh>
    <rPh sb="9" eb="10">
      <t>タイ</t>
    </rPh>
    <phoneticPr fontId="10"/>
  </si>
  <si>
    <t>療養介護Ⅴ３・地公体・責欠１・未計画１</t>
    <rPh sb="7" eb="8">
      <t>チ</t>
    </rPh>
    <rPh sb="8" eb="9">
      <t>コウ</t>
    </rPh>
    <rPh sb="9" eb="10">
      <t>タイ</t>
    </rPh>
    <phoneticPr fontId="10"/>
  </si>
  <si>
    <t>療養介護Ⅴ３・地公体・責欠１</t>
    <rPh sb="7" eb="8">
      <t>チ</t>
    </rPh>
    <rPh sb="8" eb="9">
      <t>コウ</t>
    </rPh>
    <rPh sb="9" eb="10">
      <t>タイ</t>
    </rPh>
    <phoneticPr fontId="10"/>
  </si>
  <si>
    <t>療養介護Ⅴ３・責欠１・未計画２</t>
  </si>
  <si>
    <t>療養介護Ⅴ３・責欠１・未計画１</t>
  </si>
  <si>
    <t>療養介護Ⅴ３・責欠１</t>
  </si>
  <si>
    <t>療養介護Ⅴ２・地公体・責欠１・未計画２・拘束減</t>
    <rPh sb="7" eb="8">
      <t>チ</t>
    </rPh>
    <rPh sb="8" eb="9">
      <t>コウ</t>
    </rPh>
    <rPh sb="9" eb="10">
      <t>タイ</t>
    </rPh>
    <phoneticPr fontId="10"/>
  </si>
  <si>
    <t>療養介護Ⅴ２・地公体・責欠１・未計画１・拘束減</t>
    <rPh sb="7" eb="8">
      <t>チ</t>
    </rPh>
    <rPh sb="8" eb="9">
      <t>コウ</t>
    </rPh>
    <rPh sb="9" eb="10">
      <t>タイ</t>
    </rPh>
    <phoneticPr fontId="10"/>
  </si>
  <si>
    <t>療養介護Ⅴ２・地公体・責欠１・拘束減</t>
    <rPh sb="7" eb="8">
      <t>チ</t>
    </rPh>
    <rPh sb="8" eb="9">
      <t>コウ</t>
    </rPh>
    <rPh sb="9" eb="10">
      <t>タイ</t>
    </rPh>
    <phoneticPr fontId="10"/>
  </si>
  <si>
    <t>療養介護Ⅴ２・責欠１・未計画２・拘束減</t>
  </si>
  <si>
    <t>療養介護Ⅴ２・責欠１・未計画１・拘束減</t>
  </si>
  <si>
    <t>療養介護Ⅴ２・責欠１・拘束減</t>
  </si>
  <si>
    <t>療養介護Ⅴ２・地公体・責欠１・未計画２</t>
    <rPh sb="7" eb="8">
      <t>チ</t>
    </rPh>
    <rPh sb="8" eb="9">
      <t>コウ</t>
    </rPh>
    <rPh sb="9" eb="10">
      <t>タイ</t>
    </rPh>
    <phoneticPr fontId="10"/>
  </si>
  <si>
    <t>療養介護Ⅴ２・地公体・責欠１・未計画１</t>
    <rPh sb="7" eb="8">
      <t>チ</t>
    </rPh>
    <rPh sb="8" eb="9">
      <t>コウ</t>
    </rPh>
    <rPh sb="9" eb="10">
      <t>タイ</t>
    </rPh>
    <phoneticPr fontId="10"/>
  </si>
  <si>
    <t>療養介護Ⅴ２・地公体・責欠１</t>
    <rPh sb="7" eb="8">
      <t>チ</t>
    </rPh>
    <rPh sb="8" eb="9">
      <t>コウ</t>
    </rPh>
    <rPh sb="9" eb="10">
      <t>タイ</t>
    </rPh>
    <phoneticPr fontId="10"/>
  </si>
  <si>
    <t>療養介護Ⅴ２・責欠１・未計画２</t>
  </si>
  <si>
    <t>療養介護Ⅴ２・責欠１・未計画１</t>
  </si>
  <si>
    <t>療養介護Ⅴ２・責欠１</t>
  </si>
  <si>
    <t>療養介護Ⅴ１・地公体・責欠１・未計画２・拘束減</t>
    <rPh sb="7" eb="8">
      <t>チ</t>
    </rPh>
    <rPh sb="8" eb="9">
      <t>コウ</t>
    </rPh>
    <rPh sb="9" eb="10">
      <t>タイ</t>
    </rPh>
    <phoneticPr fontId="10"/>
  </si>
  <si>
    <t>療養介護Ⅴ１・地公体・責欠１・未計画１・拘束減</t>
    <rPh sb="7" eb="8">
      <t>チ</t>
    </rPh>
    <rPh sb="8" eb="9">
      <t>コウ</t>
    </rPh>
    <rPh sb="9" eb="10">
      <t>タイ</t>
    </rPh>
    <phoneticPr fontId="10"/>
  </si>
  <si>
    <t>療養介護Ⅴ１・地公体・責欠１・拘束減</t>
    <rPh sb="7" eb="8">
      <t>チ</t>
    </rPh>
    <rPh sb="8" eb="9">
      <t>コウ</t>
    </rPh>
    <rPh sb="9" eb="10">
      <t>タイ</t>
    </rPh>
    <phoneticPr fontId="10"/>
  </si>
  <si>
    <t>療養介護Ⅴ１・責欠１・未計画２・拘束減</t>
  </si>
  <si>
    <t>療養介護Ⅴ１・責欠１・未計画１・拘束減</t>
  </si>
  <si>
    <t>療養介護Ⅴ１・責欠１・拘束減</t>
  </si>
  <si>
    <t>療養介護Ⅴ１・地公体・責欠１・未計画２</t>
    <rPh sb="7" eb="8">
      <t>チ</t>
    </rPh>
    <rPh sb="8" eb="9">
      <t>コウ</t>
    </rPh>
    <rPh sb="9" eb="10">
      <t>タイ</t>
    </rPh>
    <phoneticPr fontId="10"/>
  </si>
  <si>
    <t>療養介護Ⅴ１・地公体・責欠１・未計画１</t>
    <rPh sb="7" eb="8">
      <t>チ</t>
    </rPh>
    <rPh sb="8" eb="9">
      <t>コウ</t>
    </rPh>
    <rPh sb="9" eb="10">
      <t>タイ</t>
    </rPh>
    <phoneticPr fontId="10"/>
  </si>
  <si>
    <t>療養介護Ⅴ１・地公体・責欠１</t>
    <rPh sb="7" eb="8">
      <t>チ</t>
    </rPh>
    <rPh sb="8" eb="9">
      <t>コウ</t>
    </rPh>
    <rPh sb="9" eb="10">
      <t>タイ</t>
    </rPh>
    <phoneticPr fontId="10"/>
  </si>
  <si>
    <t>療養介護Ⅴ１・責欠１・未計画２</t>
  </si>
  <si>
    <t>療養介護Ⅴ１・責欠１・未計画１</t>
  </si>
  <si>
    <t>療養介護Ⅴ１・責欠１</t>
  </si>
  <si>
    <t>療養介護Ⅳ４・責欠１・未計画２・拘束減</t>
  </si>
  <si>
    <t>療養介護Ⅳ４・責欠１・未計画１・拘束減</t>
  </si>
  <si>
    <t>療養介護Ⅳ４・責欠１・拘束減</t>
  </si>
  <si>
    <t>療養介護Ⅳ４・責欠１・未計画２</t>
  </si>
  <si>
    <t>療養介護Ⅳ４・責欠１・未計画１</t>
  </si>
  <si>
    <t>療養介護Ⅳ４・責欠１</t>
  </si>
  <si>
    <t>療養介護Ⅳ３・責欠１・未計画２・拘束減</t>
  </si>
  <si>
    <t>療養介護Ⅳ３・責欠１・未計画１・拘束減</t>
  </si>
  <si>
    <t>療養介護Ⅳ３・責欠１・拘束減</t>
  </si>
  <si>
    <t>療養介護Ⅳ３・責欠１・未計画２</t>
  </si>
  <si>
    <t>療養介護Ⅳ３・責欠１・未計画１</t>
  </si>
  <si>
    <t>療養介護Ⅳ３・責欠１</t>
  </si>
  <si>
    <t>療養介護Ⅳ２・責欠１・未計画２・拘束減</t>
  </si>
  <si>
    <t>療養介護Ⅳ２・責欠１・未計画１・拘束減</t>
  </si>
  <si>
    <t>療養介護Ⅳ２・責欠１・拘束減</t>
  </si>
  <si>
    <t>療養介護Ⅳ２・責欠１・未計画２</t>
  </si>
  <si>
    <t>療養介護Ⅳ２・責欠１・未計画１</t>
  </si>
  <si>
    <t>療養介護Ⅳ２・責欠１</t>
  </si>
  <si>
    <t>療養介護Ⅳ１・責欠１・未計画２・拘束減</t>
  </si>
  <si>
    <t>療養介護Ⅳ１・責欠１・未計画１・拘束減</t>
  </si>
  <si>
    <t>療養介護Ⅳ１・責欠１・拘束減</t>
  </si>
  <si>
    <t>療養介護Ⅳ１・責欠１・未計画２</t>
  </si>
  <si>
    <t>療養介護Ⅳ１・責欠１・未計画１</t>
  </si>
  <si>
    <t>療養介護Ⅳ１・責欠１</t>
  </si>
  <si>
    <t>療養介護Ⅲ４・地公体・責欠１・未計画２・拘束減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</si>
  <si>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</si>
  <si>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</si>
  <si>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療養介護Ⅲ４・責欠１・未計画２・拘束減</t>
    <rPh sb="0" eb="2">
      <t>リョウヨウ</t>
    </rPh>
    <rPh sb="2" eb="4">
      <t>カイゴ</t>
    </rPh>
    <phoneticPr fontId="10"/>
  </si>
  <si>
    <t>療養介護Ⅲ４・責欠１・未計画１・拘束減</t>
    <rPh sb="0" eb="2">
      <t>リョウヨウ</t>
    </rPh>
    <rPh sb="2" eb="4">
      <t>カイゴ</t>
    </rPh>
    <phoneticPr fontId="10"/>
  </si>
  <si>
    <t>療養介護Ⅲ４・責欠１・拘束減</t>
    <rPh sb="0" eb="2">
      <t>リョウヨウ</t>
    </rPh>
    <rPh sb="2" eb="4">
      <t>カイゴ</t>
    </rPh>
    <phoneticPr fontId="10"/>
  </si>
  <si>
    <t>療養介護Ⅲ４・地公体・責欠１・未計画２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</si>
  <si>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</si>
  <si>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</si>
  <si>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療養介護Ⅲ４・責欠１・未計画２</t>
    <rPh sb="0" eb="2">
      <t>リョウヨウ</t>
    </rPh>
    <rPh sb="2" eb="4">
      <t>カイゴ</t>
    </rPh>
    <phoneticPr fontId="10"/>
  </si>
  <si>
    <t>療養介護Ⅲ４・責欠１・未計画１</t>
    <rPh sb="0" eb="2">
      <t>リョウヨウ</t>
    </rPh>
    <rPh sb="2" eb="4">
      <t>カイゴ</t>
    </rPh>
    <phoneticPr fontId="10"/>
  </si>
  <si>
    <t>療養介護Ⅲ４・責欠１</t>
    <rPh sb="0" eb="2">
      <t>リョウヨウ</t>
    </rPh>
    <rPh sb="2" eb="4">
      <t>カイゴ</t>
    </rPh>
    <phoneticPr fontId="10"/>
  </si>
  <si>
    <t>療養介護Ⅲ３・地公体・責欠１・未計画２・拘束減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</si>
  <si>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</si>
  <si>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</si>
  <si>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療養介護Ⅲ３・責欠１・未計画２・拘束減</t>
    <rPh sb="0" eb="2">
      <t>リョウヨウ</t>
    </rPh>
    <rPh sb="2" eb="4">
      <t>カイゴ</t>
    </rPh>
    <phoneticPr fontId="10"/>
  </si>
  <si>
    <t>療養介護Ⅲ３・責欠１・未計画１・拘束減</t>
    <rPh sb="0" eb="2">
      <t>リョウヨウ</t>
    </rPh>
    <rPh sb="2" eb="4">
      <t>カイゴ</t>
    </rPh>
    <phoneticPr fontId="10"/>
  </si>
  <si>
    <t>療養介護Ⅲ３・責欠１・拘束減</t>
    <rPh sb="0" eb="2">
      <t>リョウヨウ</t>
    </rPh>
    <rPh sb="2" eb="4">
      <t>カイゴ</t>
    </rPh>
    <phoneticPr fontId="10"/>
  </si>
  <si>
    <t>療養介護Ⅲ３・地公体・責欠１・未計画２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</si>
  <si>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</si>
  <si>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</si>
  <si>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療養介護Ⅲ３・責欠１・未計画２</t>
    <rPh sb="0" eb="2">
      <t>リョウヨウ</t>
    </rPh>
    <rPh sb="2" eb="4">
      <t>カイゴ</t>
    </rPh>
    <phoneticPr fontId="10"/>
  </si>
  <si>
    <t>療養介護Ⅲ３・責欠１・未計画１</t>
    <rPh sb="0" eb="2">
      <t>リョウヨウ</t>
    </rPh>
    <rPh sb="2" eb="4">
      <t>カイゴ</t>
    </rPh>
    <phoneticPr fontId="10"/>
  </si>
  <si>
    <t>療養介護Ⅲ３・責欠１</t>
    <rPh sb="0" eb="2">
      <t>リョウヨウ</t>
    </rPh>
    <rPh sb="2" eb="4">
      <t>カイゴ</t>
    </rPh>
    <phoneticPr fontId="10"/>
  </si>
  <si>
    <t>療養介護Ⅲ２・地公体・責欠１・未計画２・拘束減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</si>
  <si>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</si>
  <si>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</si>
  <si>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療養介護Ⅲ２・責欠１・未計画２・拘束減</t>
    <rPh sb="0" eb="2">
      <t>リョウヨウ</t>
    </rPh>
    <rPh sb="2" eb="4">
      <t>カイゴ</t>
    </rPh>
    <phoneticPr fontId="10"/>
  </si>
  <si>
    <t>療養介護Ⅲ２・責欠１・未計画１・拘束減</t>
    <rPh sb="0" eb="2">
      <t>リョウヨウ</t>
    </rPh>
    <rPh sb="2" eb="4">
      <t>カイゴ</t>
    </rPh>
    <phoneticPr fontId="10"/>
  </si>
  <si>
    <t>療養介護Ⅲ２・責欠１・拘束減</t>
    <rPh sb="0" eb="2">
      <t>リョウヨウ</t>
    </rPh>
    <rPh sb="2" eb="4">
      <t>カイゴ</t>
    </rPh>
    <phoneticPr fontId="10"/>
  </si>
  <si>
    <t>療養介護Ⅲ２・地公体・責欠１・未計画２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</si>
  <si>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</si>
  <si>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</si>
  <si>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療養介護Ⅲ２・責欠１・未計画２</t>
    <rPh sb="0" eb="2">
      <t>リョウヨウ</t>
    </rPh>
    <rPh sb="2" eb="4">
      <t>カイゴ</t>
    </rPh>
    <phoneticPr fontId="10"/>
  </si>
  <si>
    <t>療養介護Ⅲ２・責欠１・未計画１</t>
    <rPh sb="0" eb="2">
      <t>リョウヨウ</t>
    </rPh>
    <rPh sb="2" eb="4">
      <t>カイゴ</t>
    </rPh>
    <phoneticPr fontId="10"/>
  </si>
  <si>
    <t>療養介護Ⅲ２・責欠１</t>
    <rPh sb="0" eb="2">
      <t>リョウヨウ</t>
    </rPh>
    <rPh sb="2" eb="4">
      <t>カイゴ</t>
    </rPh>
    <phoneticPr fontId="10"/>
  </si>
  <si>
    <t>療養介護Ⅲ１・地公体・責欠１・未計画２・拘束減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</si>
  <si>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</si>
  <si>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</si>
  <si>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療養介護Ⅲ１・責欠１・未計画２・拘束減</t>
    <rPh sb="0" eb="2">
      <t>リョウヨウ</t>
    </rPh>
    <rPh sb="2" eb="4">
      <t>カイゴ</t>
    </rPh>
    <phoneticPr fontId="10"/>
  </si>
  <si>
    <t>療養介護Ⅲ１・責欠１・未計画１・拘束減</t>
    <rPh sb="0" eb="2">
      <t>リョウヨウ</t>
    </rPh>
    <rPh sb="2" eb="4">
      <t>カイゴ</t>
    </rPh>
    <phoneticPr fontId="10"/>
  </si>
  <si>
    <t>療養介護Ⅲ１・責欠１・拘束減</t>
    <rPh sb="0" eb="2">
      <t>リョウヨウ</t>
    </rPh>
    <rPh sb="2" eb="4">
      <t>カイゴ</t>
    </rPh>
    <phoneticPr fontId="10"/>
  </si>
  <si>
    <t>療養介護Ⅲ１・地公体・責欠１・未計画２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</si>
  <si>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</si>
  <si>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</si>
  <si>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療養介護Ⅲ１・責欠１・未計画２</t>
    <rPh sb="0" eb="2">
      <t>リョウヨウ</t>
    </rPh>
    <rPh sb="2" eb="4">
      <t>カイゴ</t>
    </rPh>
    <phoneticPr fontId="10"/>
  </si>
  <si>
    <t>療養介護Ⅲ１・責欠１・未計画１</t>
    <rPh sb="0" eb="2">
      <t>リョウヨウ</t>
    </rPh>
    <rPh sb="2" eb="4">
      <t>カイゴ</t>
    </rPh>
    <phoneticPr fontId="10"/>
  </si>
  <si>
    <t>療養介護Ⅲ１・責欠１</t>
    <rPh sb="0" eb="2">
      <t>リョウヨウ</t>
    </rPh>
    <rPh sb="2" eb="4">
      <t>カイゴ</t>
    </rPh>
    <phoneticPr fontId="10"/>
  </si>
  <si>
    <t>療養介護Ⅱ４・地公体・責欠１・未計画２・拘束減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</si>
  <si>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</si>
  <si>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</si>
  <si>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療養介護Ⅱ４・責欠１・未計画２・拘束減</t>
    <rPh sb="0" eb="2">
      <t>リョウヨウ</t>
    </rPh>
    <rPh sb="2" eb="4">
      <t>カイゴ</t>
    </rPh>
    <phoneticPr fontId="10"/>
  </si>
  <si>
    <t>療養介護Ⅱ４・責欠１・未計画１・拘束減</t>
    <rPh sb="0" eb="2">
      <t>リョウヨウ</t>
    </rPh>
    <rPh sb="2" eb="4">
      <t>カイゴ</t>
    </rPh>
    <phoneticPr fontId="10"/>
  </si>
  <si>
    <t>療養介護Ⅱ４・責欠１・拘束減</t>
    <rPh sb="0" eb="2">
      <t>リョウヨウ</t>
    </rPh>
    <rPh sb="2" eb="4">
      <t>カイゴ</t>
    </rPh>
    <phoneticPr fontId="10"/>
  </si>
  <si>
    <t>療養介護Ⅱ４・地公体・責欠１・未計画２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</si>
  <si>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</si>
  <si>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</si>
  <si>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療養介護Ⅱ４・責欠１・未計画２</t>
    <rPh sb="0" eb="2">
      <t>リョウヨウ</t>
    </rPh>
    <rPh sb="2" eb="4">
      <t>カイゴ</t>
    </rPh>
    <phoneticPr fontId="10"/>
  </si>
  <si>
    <t>療養介護Ⅱ４・責欠１・未計画１</t>
    <rPh sb="0" eb="2">
      <t>リョウヨウ</t>
    </rPh>
    <rPh sb="2" eb="4">
      <t>カイゴ</t>
    </rPh>
    <phoneticPr fontId="10"/>
  </si>
  <si>
    <t>療養介護Ⅱ４・責欠１</t>
    <rPh sb="0" eb="2">
      <t>リョウヨウ</t>
    </rPh>
    <rPh sb="2" eb="4">
      <t>カイゴ</t>
    </rPh>
    <phoneticPr fontId="10"/>
  </si>
  <si>
    <t>療養介護Ⅱ３・地公体・責欠１・未計画２・拘束減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</si>
  <si>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</si>
  <si>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</si>
  <si>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療養介護Ⅱ３・責欠１・未計画２・拘束減</t>
    <rPh sb="0" eb="2">
      <t>リョウヨウ</t>
    </rPh>
    <rPh sb="2" eb="4">
      <t>カイゴ</t>
    </rPh>
    <phoneticPr fontId="10"/>
  </si>
  <si>
    <t>療養介護Ⅱ３・責欠１・未計画１・拘束減</t>
    <rPh sb="0" eb="2">
      <t>リョウヨウ</t>
    </rPh>
    <rPh sb="2" eb="4">
      <t>カイゴ</t>
    </rPh>
    <phoneticPr fontId="10"/>
  </si>
  <si>
    <t>療養介護Ⅱ３・責欠１・拘束減</t>
    <rPh sb="0" eb="2">
      <t>リョウヨウ</t>
    </rPh>
    <rPh sb="2" eb="4">
      <t>カイゴ</t>
    </rPh>
    <phoneticPr fontId="10"/>
  </si>
  <si>
    <t>療養介護Ⅱ３・地公体・責欠１・未計画２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</si>
  <si>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</si>
  <si>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</si>
  <si>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療養介護Ⅱ３・責欠１・未計画２</t>
    <rPh sb="0" eb="2">
      <t>リョウヨウ</t>
    </rPh>
    <rPh sb="2" eb="4">
      <t>カイゴ</t>
    </rPh>
    <phoneticPr fontId="10"/>
  </si>
  <si>
    <t>療養介護Ⅱ３・責欠１・未計画１</t>
    <rPh sb="0" eb="2">
      <t>リョウヨウ</t>
    </rPh>
    <rPh sb="2" eb="4">
      <t>カイゴ</t>
    </rPh>
    <phoneticPr fontId="10"/>
  </si>
  <si>
    <t>療養介護Ⅱ３・責欠１</t>
    <rPh sb="0" eb="2">
      <t>リョウヨウ</t>
    </rPh>
    <rPh sb="2" eb="4">
      <t>カイゴ</t>
    </rPh>
    <phoneticPr fontId="10"/>
  </si>
  <si>
    <t>療養介護Ⅱ２・地公体・責欠１・未計画２・拘束減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</si>
  <si>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</si>
  <si>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</si>
  <si>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療養介護Ⅱ２・責欠１・未計画２・拘束減</t>
    <rPh sb="0" eb="2">
      <t>リョウヨウ</t>
    </rPh>
    <rPh sb="2" eb="4">
      <t>カイゴ</t>
    </rPh>
    <phoneticPr fontId="10"/>
  </si>
  <si>
    <t>療養介護Ⅱ２・責欠１・未計画１・拘束減</t>
    <rPh sb="0" eb="2">
      <t>リョウヨウ</t>
    </rPh>
    <rPh sb="2" eb="4">
      <t>カイゴ</t>
    </rPh>
    <phoneticPr fontId="10"/>
  </si>
  <si>
    <t>療養介護Ⅱ２・責欠１・拘束減</t>
    <rPh sb="0" eb="2">
      <t>リョウヨウ</t>
    </rPh>
    <rPh sb="2" eb="4">
      <t>カイゴ</t>
    </rPh>
    <phoneticPr fontId="10"/>
  </si>
  <si>
    <t>療養介護Ⅱ２・地公体・責欠１・未計画２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</si>
  <si>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</si>
  <si>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</si>
  <si>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療養介護Ⅱ２・責欠１・未計画２</t>
    <rPh sb="0" eb="2">
      <t>リョウヨウ</t>
    </rPh>
    <rPh sb="2" eb="4">
      <t>カイゴ</t>
    </rPh>
    <phoneticPr fontId="10"/>
  </si>
  <si>
    <t>療養介護Ⅱ２・責欠１・未計画１</t>
    <rPh sb="0" eb="2">
      <t>リョウヨウ</t>
    </rPh>
    <rPh sb="2" eb="4">
      <t>カイゴ</t>
    </rPh>
    <phoneticPr fontId="10"/>
  </si>
  <si>
    <t>療養介護Ⅱ２・責欠１</t>
    <rPh sb="0" eb="2">
      <t>リョウヨウ</t>
    </rPh>
    <rPh sb="2" eb="4">
      <t>カイゴ</t>
    </rPh>
    <phoneticPr fontId="10"/>
  </si>
  <si>
    <t>療養介護Ⅱ１・地公体・責欠１・未計画２・拘束減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</si>
  <si>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</si>
  <si>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</si>
  <si>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療養介護Ⅱ１・責欠１・未計画２・拘束減</t>
    <rPh sb="0" eb="2">
      <t>リョウヨウ</t>
    </rPh>
    <rPh sb="2" eb="4">
      <t>カイゴ</t>
    </rPh>
    <phoneticPr fontId="10"/>
  </si>
  <si>
    <t>療養介護Ⅱ１・責欠１・未計画１・拘束減</t>
    <rPh sb="0" eb="2">
      <t>リョウヨウ</t>
    </rPh>
    <rPh sb="2" eb="4">
      <t>カイゴ</t>
    </rPh>
    <phoneticPr fontId="10"/>
  </si>
  <si>
    <t>療養介護Ⅱ１・責欠１・拘束減</t>
    <rPh sb="0" eb="2">
      <t>リョウヨウ</t>
    </rPh>
    <rPh sb="2" eb="4">
      <t>カイゴ</t>
    </rPh>
    <phoneticPr fontId="10"/>
  </si>
  <si>
    <t>療養介護Ⅱ１・地公体・責欠１・未計画２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</si>
  <si>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</si>
  <si>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</si>
  <si>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療養介護Ⅱ１・責欠１・未計画２</t>
    <rPh sb="0" eb="2">
      <t>リョウヨウ</t>
    </rPh>
    <rPh sb="2" eb="4">
      <t>カイゴ</t>
    </rPh>
    <phoneticPr fontId="10"/>
  </si>
  <si>
    <t>療養介護Ⅱ１・責欠１・未計画１</t>
    <rPh sb="0" eb="2">
      <t>リョウヨウ</t>
    </rPh>
    <rPh sb="2" eb="4">
      <t>カイゴ</t>
    </rPh>
    <phoneticPr fontId="10"/>
  </si>
  <si>
    <t>療養介護Ⅱ１・責欠１</t>
    <rPh sb="0" eb="2">
      <t>リョウヨウ</t>
    </rPh>
    <rPh sb="2" eb="4">
      <t>カイゴ</t>
    </rPh>
    <phoneticPr fontId="10"/>
  </si>
  <si>
    <t>療養介護Ⅰ４・地公体・責欠１・未計画２・拘束減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</si>
  <si>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</si>
  <si>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</si>
  <si>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療養介護Ⅰ４・責欠１・未計画２・拘束減</t>
    <rPh sb="0" eb="2">
      <t>リョウヨウ</t>
    </rPh>
    <rPh sb="2" eb="4">
      <t>カイゴ</t>
    </rPh>
    <phoneticPr fontId="10"/>
  </si>
  <si>
    <t>療養介護Ⅰ４・責欠１・未計画１・拘束減</t>
    <rPh sb="0" eb="2">
      <t>リョウヨウ</t>
    </rPh>
    <rPh sb="2" eb="4">
      <t>カイゴ</t>
    </rPh>
    <phoneticPr fontId="10"/>
  </si>
  <si>
    <t>療養介護Ⅰ４・責欠１・拘束減</t>
    <rPh sb="0" eb="2">
      <t>リョウヨウ</t>
    </rPh>
    <rPh sb="2" eb="4">
      <t>カイゴ</t>
    </rPh>
    <phoneticPr fontId="10"/>
  </si>
  <si>
    <t>療養介護Ⅰ４・地公体・責欠１・未計画２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</si>
  <si>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</si>
  <si>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</si>
  <si>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療養介護Ⅰ４・責欠１・未計画２</t>
    <rPh sb="0" eb="2">
      <t>リョウヨウ</t>
    </rPh>
    <rPh sb="2" eb="4">
      <t>カイゴ</t>
    </rPh>
    <phoneticPr fontId="10"/>
  </si>
  <si>
    <t>療養介護Ⅰ４・責欠１・未計画１</t>
    <rPh sb="0" eb="2">
      <t>リョウヨウ</t>
    </rPh>
    <rPh sb="2" eb="4">
      <t>カイゴ</t>
    </rPh>
    <phoneticPr fontId="10"/>
  </si>
  <si>
    <t>療養介護Ⅰ４・責欠１</t>
    <rPh sb="0" eb="2">
      <t>リョウヨウ</t>
    </rPh>
    <rPh sb="2" eb="4">
      <t>カイゴ</t>
    </rPh>
    <phoneticPr fontId="10"/>
  </si>
  <si>
    <t>療養介護Ⅰ３・地公体・責欠１・未計画２・拘束減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</si>
  <si>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</si>
  <si>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</si>
  <si>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療養介護Ⅰ３・責欠１・未計画２・拘束減</t>
    <rPh sb="0" eb="2">
      <t>リョウヨウ</t>
    </rPh>
    <rPh sb="2" eb="4">
      <t>カイゴ</t>
    </rPh>
    <phoneticPr fontId="10"/>
  </si>
  <si>
    <t>療養介護Ⅰ３・責欠１・未計画１・拘束減</t>
    <rPh sb="0" eb="2">
      <t>リョウヨウ</t>
    </rPh>
    <rPh sb="2" eb="4">
      <t>カイゴ</t>
    </rPh>
    <phoneticPr fontId="10"/>
  </si>
  <si>
    <t>療養介護Ⅰ３・責欠１・拘束減</t>
    <rPh sb="0" eb="2">
      <t>リョウヨウ</t>
    </rPh>
    <rPh sb="2" eb="4">
      <t>カイゴ</t>
    </rPh>
    <phoneticPr fontId="10"/>
  </si>
  <si>
    <t>療養介護Ⅰ３・地公体・責欠１・未計画２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</si>
  <si>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</si>
  <si>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</si>
  <si>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療養介護Ⅰ３・責欠１・未計画２</t>
    <rPh sb="0" eb="2">
      <t>リョウヨウ</t>
    </rPh>
    <rPh sb="2" eb="4">
      <t>カイゴ</t>
    </rPh>
    <phoneticPr fontId="10"/>
  </si>
  <si>
    <t>療養介護Ⅰ３・責欠１・未計画１</t>
    <rPh sb="0" eb="2">
      <t>リョウヨウ</t>
    </rPh>
    <rPh sb="2" eb="4">
      <t>カイゴ</t>
    </rPh>
    <phoneticPr fontId="10"/>
  </si>
  <si>
    <t>療養介護Ⅰ３・責欠１</t>
    <rPh sb="0" eb="2">
      <t>リョウヨウ</t>
    </rPh>
    <rPh sb="2" eb="4">
      <t>カイゴ</t>
    </rPh>
    <phoneticPr fontId="10"/>
  </si>
  <si>
    <t>療養介護Ⅰ２・地公体・責欠１・未計画２・拘束減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</si>
  <si>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</si>
  <si>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</si>
  <si>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療養介護Ⅰ２・責欠１・未計画２・拘束減</t>
    <rPh sb="0" eb="2">
      <t>リョウヨウ</t>
    </rPh>
    <rPh sb="2" eb="4">
      <t>カイゴ</t>
    </rPh>
    <phoneticPr fontId="10"/>
  </si>
  <si>
    <t>療養介護Ⅰ２・責欠１・未計画１・拘束減</t>
    <rPh sb="0" eb="2">
      <t>リョウヨウ</t>
    </rPh>
    <rPh sb="2" eb="4">
      <t>カイゴ</t>
    </rPh>
    <phoneticPr fontId="10"/>
  </si>
  <si>
    <t>療養介護Ⅰ２・責欠１・拘束減</t>
    <rPh sb="0" eb="2">
      <t>リョウヨウ</t>
    </rPh>
    <rPh sb="2" eb="4">
      <t>カイゴ</t>
    </rPh>
    <phoneticPr fontId="10"/>
  </si>
  <si>
    <t>療養介護Ⅰ２・地公体・責欠１・未計画２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</si>
  <si>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</si>
  <si>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</si>
  <si>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療養介護Ⅰ２・責欠１・未計画２</t>
    <rPh sb="0" eb="2">
      <t>リョウヨウ</t>
    </rPh>
    <rPh sb="2" eb="4">
      <t>カイゴ</t>
    </rPh>
    <phoneticPr fontId="10"/>
  </si>
  <si>
    <t>療養介護Ⅰ２・責欠１・未計画１</t>
    <rPh sb="0" eb="2">
      <t>リョウヨウ</t>
    </rPh>
    <rPh sb="2" eb="4">
      <t>カイゴ</t>
    </rPh>
    <phoneticPr fontId="10"/>
  </si>
  <si>
    <t>療養介護Ⅰ２・責欠１</t>
    <rPh sb="0" eb="2">
      <t>リョウヨウ</t>
    </rPh>
    <rPh sb="2" eb="4">
      <t>カイゴ</t>
    </rPh>
    <phoneticPr fontId="10"/>
  </si>
  <si>
    <t>療養介護Ⅰ１・地公体・責欠１・未計画２・拘束減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</si>
  <si>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療養介護Ⅰ１・地公体・責欠１・未計画１・拘束減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</si>
  <si>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療養介護Ⅰ１・地公体・責欠１・拘束減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</si>
  <si>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療養介護Ⅰ１・責欠１・未計画２・拘束減</t>
    <rPh sb="0" eb="2">
      <t>リョウヨウ</t>
    </rPh>
    <rPh sb="2" eb="4">
      <t>カイゴ</t>
    </rPh>
    <phoneticPr fontId="10"/>
  </si>
  <si>
    <t>療養介護Ⅰ１・責欠１・未計画１・拘束減</t>
    <rPh sb="0" eb="2">
      <t>リョウヨウ</t>
    </rPh>
    <rPh sb="2" eb="4">
      <t>カイゴ</t>
    </rPh>
    <phoneticPr fontId="10"/>
  </si>
  <si>
    <t>療養介護Ⅰ１・責欠１・拘束減</t>
    <rPh sb="0" eb="2">
      <t>リョウヨウ</t>
    </rPh>
    <rPh sb="2" eb="4">
      <t>カイゴ</t>
    </rPh>
    <phoneticPr fontId="10"/>
  </si>
  <si>
    <t>療養介護Ⅰ１・地公体・責欠１・未計画２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</si>
  <si>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療養介護Ⅰ１・地公体・責欠１・未計画１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</si>
  <si>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療養介護Ⅰ１・地公体・責欠１</t>
    <rPh sb="0" eb="2">
      <t>リョウヨウ</t>
    </rPh>
    <rPh sb="2" eb="4">
      <t>カイゴ</t>
    </rPh>
    <rPh sb="7" eb="8">
      <t>チ</t>
    </rPh>
    <rPh sb="8" eb="9">
      <t>コウ</t>
    </rPh>
    <rPh sb="9" eb="10">
      <t>タイ</t>
    </rPh>
    <phoneticPr fontId="10"/>
  </si>
  <si>
    <t>療養介護Ⅰ１・責欠１・未計画２</t>
    <rPh sb="0" eb="2">
      <t>リョウヨウ</t>
    </rPh>
    <rPh sb="2" eb="4">
      <t>カイゴ</t>
    </rPh>
    <phoneticPr fontId="10"/>
  </si>
  <si>
    <t>療養介護Ⅰ１・責欠１・未計画１</t>
    <rPh sb="0" eb="2">
      <t>リョウヨウ</t>
    </rPh>
    <rPh sb="2" eb="4">
      <t>カイゴ</t>
    </rPh>
    <phoneticPr fontId="10"/>
  </si>
  <si>
    <t>療養介護Ⅰ１・責欠１</t>
    <rPh sb="0" eb="2">
      <t>リョウヨウ</t>
    </rPh>
    <rPh sb="2" eb="4">
      <t>カイゴ</t>
    </rPh>
    <phoneticPr fontId="10"/>
  </si>
  <si>
    <t>B001</t>
    <phoneticPr fontId="12"/>
  </si>
  <si>
    <t>（サービス管理責任者欠員）</t>
    <rPh sb="5" eb="7">
      <t>カンリ</t>
    </rPh>
    <rPh sb="7" eb="10">
      <t>セキニンシャ</t>
    </rPh>
    <rPh sb="10" eb="12">
      <t>ケツイン</t>
    </rPh>
    <phoneticPr fontId="10"/>
  </si>
  <si>
    <t>地域移行加算（入院中２回、退院後１回を限度）</t>
    <rPh sb="0" eb="2">
      <t>チイキ</t>
    </rPh>
    <rPh sb="2" eb="4">
      <t>イコウ</t>
    </rPh>
    <rPh sb="4" eb="6">
      <t>カサン</t>
    </rPh>
    <rPh sb="7" eb="9">
      <t>ニュウイン</t>
    </rPh>
    <rPh sb="9" eb="10">
      <t>チュウ</t>
    </rPh>
    <rPh sb="11" eb="12">
      <t>カイ</t>
    </rPh>
    <rPh sb="13" eb="15">
      <t>タイイン</t>
    </rPh>
    <rPh sb="15" eb="16">
      <t>ゴ</t>
    </rPh>
    <rPh sb="17" eb="18">
      <t>カイ</t>
    </rPh>
    <rPh sb="19" eb="21">
      <t>ゲンド</t>
    </rPh>
    <phoneticPr fontId="10"/>
  </si>
  <si>
    <t>福祉・介護職員等特定処遇改善加算</t>
    <phoneticPr fontId="10"/>
  </si>
  <si>
    <t>イ　福祉・介護職員等特定処遇改善加算（Ⅰ）</t>
    <phoneticPr fontId="1"/>
  </si>
  <si>
    <t>ロ　福祉・介護職員等特定処遇改善加算（Ⅱ）</t>
    <phoneticPr fontId="1"/>
  </si>
  <si>
    <t>療養介護特定処遇改善加算Ⅰ</t>
    <phoneticPr fontId="10"/>
  </si>
  <si>
    <t>療養介護特定処遇改善加算Ⅱ</t>
    <phoneticPr fontId="10"/>
  </si>
  <si>
    <t>項目</t>
    <rPh sb="0" eb="2">
      <t>コウモク</t>
    </rPh>
    <phoneticPr fontId="1"/>
  </si>
  <si>
    <t>No.</t>
  </si>
  <si>
    <t>単位数</t>
    <rPh sb="0" eb="3">
      <t>タンイスウ</t>
    </rPh>
    <phoneticPr fontId="12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</si>
  <si>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</si>
  <si>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</si>
  <si>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</si>
  <si>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</si>
  <si>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</si>
  <si>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</si>
  <si>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</si>
  <si>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</si>
  <si>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</si>
  <si>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</si>
  <si>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</si>
  <si>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</si>
  <si>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</si>
  <si>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</si>
  <si>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</si>
  <si>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</si>
  <si>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</si>
  <si>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</si>
  <si>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</si>
  <si>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</si>
  <si>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</si>
  <si>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</si>
  <si>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</si>
  <si>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</si>
  <si>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</si>
  <si>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</si>
  <si>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</si>
  <si>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</si>
  <si>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</si>
  <si>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</si>
  <si>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</si>
  <si>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</si>
  <si>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</si>
  <si>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</si>
  <si>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</si>
  <si>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</si>
  <si>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</si>
  <si>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</si>
  <si>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</si>
  <si>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</si>
  <si>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2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</si>
  <si>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</si>
  <si>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</si>
  <si>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</si>
  <si>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</si>
  <si>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</si>
  <si>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</si>
  <si>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</si>
  <si>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</si>
  <si>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</si>
  <si>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</si>
  <si>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</si>
  <si>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</si>
  <si>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</si>
  <si>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</si>
  <si>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</si>
  <si>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</si>
  <si>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</si>
  <si>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</si>
  <si>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</si>
  <si>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</si>
  <si>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</si>
  <si>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</si>
  <si>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</si>
  <si>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</si>
  <si>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</si>
  <si>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</si>
  <si>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</si>
  <si>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</si>
  <si>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</si>
  <si>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</si>
  <si>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</si>
  <si>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</si>
  <si>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</si>
  <si>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</si>
  <si>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</si>
  <si>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</si>
  <si>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</si>
  <si>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</si>
  <si>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</si>
  <si>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</si>
  <si>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</si>
  <si>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</si>
  <si>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</si>
  <si>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</si>
  <si>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</si>
  <si>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</si>
  <si>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</si>
  <si>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</si>
  <si>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</si>
  <si>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</si>
  <si>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</si>
  <si>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</si>
  <si>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</si>
  <si>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</si>
  <si>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</si>
  <si>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</si>
  <si>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</si>
  <si>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</si>
  <si>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</si>
  <si>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</si>
  <si>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</si>
  <si>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</si>
  <si>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</si>
  <si>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</si>
  <si>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</si>
  <si>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</si>
  <si>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</si>
  <si>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</si>
  <si>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</si>
  <si>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</si>
  <si>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</si>
  <si>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</si>
  <si>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</si>
  <si>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</si>
  <si>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</si>
  <si>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</si>
  <si>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</si>
  <si>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</si>
  <si>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</si>
  <si>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</si>
  <si>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</si>
  <si>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</si>
  <si>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</si>
  <si>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</si>
  <si>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</si>
  <si>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</si>
  <si>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</si>
  <si>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</si>
  <si>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</si>
  <si>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</si>
  <si>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</si>
  <si>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</si>
  <si>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</si>
  <si>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</si>
  <si>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</si>
  <si>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</si>
  <si>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</si>
  <si>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</si>
  <si>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</si>
  <si>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</si>
  <si>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</si>
  <si>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</si>
  <si>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</si>
  <si>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</si>
  <si>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</si>
  <si>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</si>
  <si>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</si>
  <si>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</si>
  <si>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</si>
  <si>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</si>
  <si>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</si>
  <si>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</si>
  <si>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</si>
  <si>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</si>
  <si>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</si>
  <si>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</si>
  <si>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</si>
  <si>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</si>
  <si>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</si>
  <si>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</si>
  <si>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</si>
  <si>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</si>
  <si>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</si>
  <si>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</si>
  <si>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</si>
  <si>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</si>
  <si>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</si>
  <si>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</si>
  <si>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</si>
  <si>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</si>
  <si>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</si>
  <si>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</si>
  <si>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</si>
  <si>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</si>
  <si>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</si>
  <si>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</si>
  <si>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</si>
  <si>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</si>
  <si>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</si>
  <si>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</si>
  <si>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</si>
  <si>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</si>
  <si>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</si>
  <si>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</si>
  <si>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</si>
  <si>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</si>
  <si>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</si>
  <si>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</si>
  <si>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</si>
  <si>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</si>
  <si>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</si>
  <si>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</si>
  <si>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</si>
  <si>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</si>
  <si>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</si>
  <si>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</si>
  <si>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</si>
  <si>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</si>
  <si>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</si>
  <si>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</si>
  <si>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</si>
  <si>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</si>
  <si>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</si>
  <si>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</si>
  <si>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2"/>
  </si>
  <si>
    <t>_11_B身体２．０＿１．０</t>
    <phoneticPr fontId="12"/>
  </si>
  <si>
    <t>_11_B通院１１．５＿０．５</t>
    <phoneticPr fontId="12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</si>
  <si>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</si>
  <si>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</si>
  <si>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</si>
  <si>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</si>
  <si>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</si>
  <si>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</si>
  <si>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</si>
  <si>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</si>
  <si>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</si>
  <si>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</si>
  <si>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</si>
  <si>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</si>
  <si>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</si>
  <si>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</si>
  <si>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</si>
  <si>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</si>
  <si>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</si>
  <si>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</si>
  <si>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</si>
  <si>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</si>
  <si>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</si>
  <si>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2"/>
  </si>
  <si>
    <t>_11_C身体２．０＿０．５＿０．５</t>
    <phoneticPr fontId="12"/>
  </si>
  <si>
    <t>_11_C通院１０．５＿１．０＿０．５</t>
    <rPh sb="5" eb="7">
      <t>ツウイン</t>
    </rPh>
    <phoneticPr fontId="12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</si>
  <si>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</si>
  <si>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</si>
  <si>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</si>
  <si>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</si>
  <si>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</si>
  <si>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</si>
  <si>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</si>
  <si>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</si>
  <si>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</si>
  <si>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</si>
  <si>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</si>
  <si>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</si>
  <si>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</si>
  <si>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</si>
  <si>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</si>
  <si>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</si>
  <si>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</si>
  <si>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</si>
  <si>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</si>
  <si>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</si>
  <si>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</si>
  <si>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</si>
  <si>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</si>
  <si>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</si>
  <si>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</si>
  <si>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</si>
  <si>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</si>
  <si>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</si>
  <si>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</si>
  <si>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</si>
  <si>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</si>
  <si>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</si>
  <si>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</si>
  <si>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2"/>
  </si>
  <si>
    <t>名前</t>
    <rPh sb="0" eb="2">
      <t>ナマエ</t>
    </rPh>
    <phoneticPr fontId="12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</si>
  <si>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</si>
  <si>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</si>
  <si>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</si>
  <si>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</si>
  <si>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</si>
  <si>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</si>
  <si>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</si>
  <si>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</si>
  <si>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</si>
  <si>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</si>
  <si>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</si>
  <si>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</si>
  <si>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</si>
  <si>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</si>
  <si>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</si>
  <si>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</si>
  <si>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</si>
  <si>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</si>
  <si>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</si>
  <si>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</si>
  <si>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</si>
  <si>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2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</si>
  <si>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</si>
  <si>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</si>
  <si>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</si>
  <si>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</si>
  <si>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</si>
  <si>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</si>
  <si>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</si>
  <si>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</si>
  <si>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</si>
  <si>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</si>
  <si>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</si>
  <si>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</si>
  <si>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</si>
  <si>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</si>
  <si>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</si>
  <si>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</si>
  <si>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</si>
  <si>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</si>
  <si>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</si>
  <si>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</si>
  <si>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</si>
  <si>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</si>
  <si>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</si>
  <si>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</si>
  <si>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</si>
  <si>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</si>
  <si>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</si>
  <si>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</si>
  <si>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</si>
  <si>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</si>
  <si>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</si>
  <si>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</si>
  <si>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</si>
  <si>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</si>
  <si>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</si>
  <si>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</si>
  <si>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</si>
  <si>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</si>
  <si>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</si>
  <si>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</si>
  <si>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</si>
  <si>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</si>
  <si>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</si>
  <si>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</si>
  <si>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</si>
  <si>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</si>
  <si>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</si>
  <si>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</si>
  <si>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</si>
  <si>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</si>
  <si>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</si>
  <si>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</si>
  <si>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</si>
  <si>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</si>
  <si>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</si>
  <si>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</si>
  <si>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</si>
  <si>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</si>
  <si>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</si>
  <si>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</si>
  <si>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</si>
  <si>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</si>
  <si>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</si>
  <si>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</si>
  <si>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</si>
  <si>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</si>
  <si>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</si>
  <si>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</si>
  <si>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</si>
  <si>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_11・重度研修</t>
    <phoneticPr fontId="12"/>
  </si>
  <si>
    <t>_11・基礎２</t>
    <phoneticPr fontId="12"/>
  </si>
  <si>
    <t>_11・基礎１</t>
    <phoneticPr fontId="12"/>
  </si>
  <si>
    <t>_11_C重度研修１．０＿０．５＿０．５</t>
    <phoneticPr fontId="12"/>
  </si>
  <si>
    <t>_11_C通院１２．０＿０．５＿０．５</t>
    <phoneticPr fontId="12"/>
  </si>
  <si>
    <t>_11_C通院１１．５＿１．０＿０．５</t>
    <phoneticPr fontId="12"/>
  </si>
  <si>
    <t>_11_C通院１１．５＿０．５＿１．０</t>
    <phoneticPr fontId="12"/>
  </si>
  <si>
    <t>_11_C通院１１．５＿０．５＿０．５</t>
    <phoneticPr fontId="12"/>
  </si>
  <si>
    <t>_11_C通院１１．０＿１．５＿０．５</t>
    <phoneticPr fontId="12"/>
  </si>
  <si>
    <t>_11_C通院１１．０＿１．０＿１．０</t>
    <phoneticPr fontId="12"/>
  </si>
  <si>
    <t>_11_C通院１１．０＿１．０＿０．５</t>
    <phoneticPr fontId="12"/>
  </si>
  <si>
    <t>_11_C通院１１．０＿０．５＿１．５</t>
    <phoneticPr fontId="12"/>
  </si>
  <si>
    <t>_11_C通院１１．０＿０．５＿１．０</t>
    <phoneticPr fontId="12"/>
  </si>
  <si>
    <t>_11_C通院１１．０＿０．５＿０．５</t>
    <phoneticPr fontId="12"/>
  </si>
  <si>
    <t>_11_C通院１０．５＿２．０＿０．５</t>
    <phoneticPr fontId="12"/>
  </si>
  <si>
    <t>_11_C通院１０．５＿１．５＿１．０</t>
    <phoneticPr fontId="12"/>
  </si>
  <si>
    <t>_11_C通院１０．５＿１．５＿０．５</t>
    <phoneticPr fontId="12"/>
  </si>
  <si>
    <t>_11_C通院１０．５＿１．０＿１．５</t>
    <phoneticPr fontId="12"/>
  </si>
  <si>
    <t>_11_C通院１０．５＿１．０＿１．０</t>
    <phoneticPr fontId="12"/>
  </si>
  <si>
    <t>_11_C通院１０．５＿０．５＿２．０</t>
    <phoneticPr fontId="12"/>
  </si>
  <si>
    <t>_11_C通院１０．５＿０．５＿１．５</t>
    <phoneticPr fontId="12"/>
  </si>
  <si>
    <t>_11_C通院１０．５＿０．５＿１．０</t>
    <phoneticPr fontId="12"/>
  </si>
  <si>
    <t>_11_C通院１０．５＿０．５＿０．５</t>
    <phoneticPr fontId="12"/>
  </si>
  <si>
    <t>_11_C身体１．５＿１．０＿０．５</t>
    <phoneticPr fontId="12"/>
  </si>
  <si>
    <t>_11_C身体１．５＿０．５＿１．０</t>
    <phoneticPr fontId="12"/>
  </si>
  <si>
    <t>_11_C身体１．５＿０．５＿０．５</t>
    <phoneticPr fontId="12"/>
  </si>
  <si>
    <t>_11_C身体１．０＿１．５＿０．５</t>
    <phoneticPr fontId="12"/>
  </si>
  <si>
    <t>_11_C身体１．０＿１．０＿１．０</t>
    <phoneticPr fontId="12"/>
  </si>
  <si>
    <t>_11_C身体１．０＿１．０＿０．５</t>
    <phoneticPr fontId="12"/>
  </si>
  <si>
    <t>_11_C身体１．０＿０．５＿１．５</t>
    <phoneticPr fontId="12"/>
  </si>
  <si>
    <t>_11_C身体１．０＿０．５＿１．０</t>
    <phoneticPr fontId="12"/>
  </si>
  <si>
    <t>_11_C身体０．５＿２．０＿０．５</t>
    <phoneticPr fontId="12"/>
  </si>
  <si>
    <t>_11_C身体０．５＿１．５＿１．０</t>
    <phoneticPr fontId="12"/>
  </si>
  <si>
    <t>_11_C身体０．５＿１．５＿０．５</t>
    <phoneticPr fontId="12"/>
  </si>
  <si>
    <t>_11_C身体０．５＿１．０＿１．５</t>
    <phoneticPr fontId="12"/>
  </si>
  <si>
    <t>_11_C身体０．５＿１．０＿１．０</t>
    <phoneticPr fontId="12"/>
  </si>
  <si>
    <t>_11_C身体０．５＿１．０＿０．５</t>
    <phoneticPr fontId="12"/>
  </si>
  <si>
    <t>_11_C身体０．５＿０．５＿２．０</t>
    <phoneticPr fontId="12"/>
  </si>
  <si>
    <t>_11_C身体０．５＿０．５＿１．５</t>
    <phoneticPr fontId="12"/>
  </si>
  <si>
    <t>_11_C身体０．５＿０．５＿１．０</t>
    <phoneticPr fontId="12"/>
  </si>
  <si>
    <t>_11_C身体０．５＿０．５＿０．５</t>
    <phoneticPr fontId="12"/>
  </si>
  <si>
    <t>_11_B重度研修１．０＿１．０</t>
    <phoneticPr fontId="12"/>
  </si>
  <si>
    <t>_11_B重度研修１．０＿０．５</t>
    <phoneticPr fontId="12"/>
  </si>
  <si>
    <t>_11_B通院１２．５＿０．５</t>
    <phoneticPr fontId="12"/>
  </si>
  <si>
    <t>_11_B通院１２．０＿１．０</t>
    <phoneticPr fontId="12"/>
  </si>
  <si>
    <t>_11_B通院１２．０＿０．５</t>
    <phoneticPr fontId="12"/>
  </si>
  <si>
    <t>_11_B通院１１．５＿１．５</t>
    <phoneticPr fontId="12"/>
  </si>
  <si>
    <t>_11_B通院１１．５＿１．０</t>
    <phoneticPr fontId="12"/>
  </si>
  <si>
    <t>_11_B通院１１．０＿２．０</t>
    <phoneticPr fontId="12"/>
  </si>
  <si>
    <t>_11_B通院１１．０＿１．５</t>
    <phoneticPr fontId="12"/>
  </si>
  <si>
    <t>_11_B通院１１．０＿１．０</t>
    <phoneticPr fontId="12"/>
  </si>
  <si>
    <t>_11_B通院１１．０＿０．５</t>
    <phoneticPr fontId="12"/>
  </si>
  <si>
    <t>_11_B通院１０．５＿２．５</t>
    <phoneticPr fontId="12"/>
  </si>
  <si>
    <t>_11_B通院１０．５＿２．０</t>
    <phoneticPr fontId="12"/>
  </si>
  <si>
    <t>_11_B通院１０．５＿１．５</t>
    <phoneticPr fontId="12"/>
  </si>
  <si>
    <t>_11_B通院１０．５＿１．０</t>
    <phoneticPr fontId="12"/>
  </si>
  <si>
    <t>_11_B通院１０．５＿０．５</t>
    <phoneticPr fontId="12"/>
  </si>
  <si>
    <t>_11_B身体２．５＿０．５</t>
    <phoneticPr fontId="12"/>
  </si>
  <si>
    <t>_11_B身体２．０＿０．５</t>
    <phoneticPr fontId="12"/>
  </si>
  <si>
    <t>_11_B身体１．５＿１．５</t>
    <phoneticPr fontId="12"/>
  </si>
  <si>
    <t>_11_B身体１．５＿１．０</t>
    <phoneticPr fontId="12"/>
  </si>
  <si>
    <t>_11_B身体１．５＿０．５</t>
    <phoneticPr fontId="12"/>
  </si>
  <si>
    <t>_11_B身体１．０＿２．０</t>
    <phoneticPr fontId="12"/>
  </si>
  <si>
    <t>_11_B身体１．０＿１．５</t>
    <phoneticPr fontId="12"/>
  </si>
  <si>
    <t>_11_B身体１．０＿０．５</t>
    <phoneticPr fontId="12"/>
  </si>
  <si>
    <t>_11_B身体０．５＿２．５</t>
    <phoneticPr fontId="12"/>
  </si>
  <si>
    <t>_11_B身体０．５＿２．０</t>
    <phoneticPr fontId="12"/>
  </si>
  <si>
    <t>_11_B身体０．５＿１．５</t>
    <phoneticPr fontId="12"/>
  </si>
  <si>
    <t>_11_B身体０．５＿１．０</t>
    <phoneticPr fontId="12"/>
  </si>
  <si>
    <t>_11_B身体０．５＿０．５</t>
    <phoneticPr fontId="12"/>
  </si>
  <si>
    <t>_11_A通院２増０．５</t>
    <phoneticPr fontId="12"/>
  </si>
  <si>
    <t>_11_A家事増０．２５</t>
    <phoneticPr fontId="12"/>
  </si>
  <si>
    <t>_11_A通院１増０．５</t>
    <phoneticPr fontId="12"/>
  </si>
  <si>
    <t>_11_A重度研修増１０．５</t>
    <phoneticPr fontId="12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</si>
  <si>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</si>
  <si>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</si>
  <si>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</si>
  <si>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</si>
  <si>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</si>
  <si>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</si>
  <si>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</si>
  <si>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</si>
  <si>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</si>
  <si>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</si>
  <si>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</si>
  <si>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</si>
  <si>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</si>
  <si>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</si>
  <si>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</si>
  <si>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</si>
  <si>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</si>
  <si>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</si>
  <si>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</si>
  <si>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2"/>
  </si>
  <si>
    <t>_11_A重度研修１０．５</t>
    <phoneticPr fontId="12"/>
  </si>
  <si>
    <t>_11_A重度研修１０．０</t>
    <phoneticPr fontId="12"/>
  </si>
  <si>
    <t>_11_A重度研修９．５</t>
    <phoneticPr fontId="12"/>
  </si>
  <si>
    <t>_11_A重度研修９．０</t>
    <phoneticPr fontId="12"/>
  </si>
  <si>
    <t>_11_A重度研修８．５</t>
    <phoneticPr fontId="12"/>
  </si>
  <si>
    <t>_11_A重度研修８．０</t>
    <phoneticPr fontId="12"/>
  </si>
  <si>
    <t>_11_A重度研修７．５</t>
    <phoneticPr fontId="12"/>
  </si>
  <si>
    <t>_11_A重度研修７．０</t>
    <phoneticPr fontId="12"/>
  </si>
  <si>
    <t>_11_A重度研修６．５</t>
    <phoneticPr fontId="12"/>
  </si>
  <si>
    <t>_11_A重度研修６．０</t>
    <phoneticPr fontId="12"/>
  </si>
  <si>
    <t>_11_A重度研修５．５</t>
    <phoneticPr fontId="12"/>
  </si>
  <si>
    <t>_11_A重度研修５．０</t>
    <phoneticPr fontId="12"/>
  </si>
  <si>
    <t>_11_A重度研修４．５</t>
    <phoneticPr fontId="12"/>
  </si>
  <si>
    <t>_11_A重度研修４．０</t>
    <phoneticPr fontId="12"/>
  </si>
  <si>
    <t>_11_A重度研修３．５</t>
    <phoneticPr fontId="12"/>
  </si>
  <si>
    <t>_11_A重度研修３．０</t>
    <phoneticPr fontId="12"/>
  </si>
  <si>
    <t>_11_A重度研修２．０</t>
    <phoneticPr fontId="12"/>
  </si>
  <si>
    <t>_11_A重度研修１．５</t>
    <phoneticPr fontId="12"/>
  </si>
  <si>
    <t>_11_A重度研修１．０</t>
    <phoneticPr fontId="12"/>
  </si>
  <si>
    <t>_11_A身体増０．５</t>
    <phoneticPr fontId="12"/>
  </si>
  <si>
    <t>_11_A身体０．５</t>
    <phoneticPr fontId="12"/>
  </si>
  <si>
    <t>11_居宅介護　名前定義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</si>
</sst>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24">
    <xf numFmtId="0" fontId="0" fillId="0" borderId="0" xfId="0">
      <alignment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 shrinkToFit="1"/>
    </xf>
    <xf numFmtId="3" fontId="7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shrinkToFit="1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9" fontId="6" fillId="0" borderId="3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textRotation="255"/>
    </xf>
    <xf numFmtId="0" fontId="6" fillId="0" borderId="1" xfId="1" applyFont="1" applyFill="1" applyBorder="1" applyAlignment="1">
      <alignment vertical="center" shrinkToFit="1"/>
    </xf>
    <xf numFmtId="3" fontId="6" fillId="0" borderId="3" xfId="1" applyNumberFormat="1" applyFont="1" applyFill="1" applyBorder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9" fillId="0" borderId="11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horizontal="right" vertical="center"/>
    </xf>
    <xf numFmtId="0" fontId="9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8" xfId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3" fontId="7" fillId="0" borderId="11" xfId="1" applyNumberFormat="1" applyFont="1" applyFill="1" applyBorder="1" applyAlignment="1">
      <alignment vertical="center"/>
    </xf>
    <xf numFmtId="0" fontId="6" fillId="0" borderId="11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6" fillId="0" borderId="14" xfId="1" applyFont="1" applyFill="1" applyBorder="1" applyAlignment="1">
      <alignment vertical="top" textRotation="255" wrapText="1"/>
    </xf>
    <xf numFmtId="0" fontId="6" fillId="0" borderId="9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center" vertical="top" textRotation="255" wrapText="1"/>
    </xf>
    <xf numFmtId="0" fontId="6" fillId="0" borderId="10" xfId="1" applyFont="1" applyFill="1" applyBorder="1" applyAlignment="1">
      <alignment horizontal="center" vertical="top" textRotation="255" wrapText="1"/>
    </xf>
    <xf numFmtId="0" fontId="5" fillId="0" borderId="13" xfId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vertical="top" textRotation="255" wrapText="1"/>
    </xf>
    <xf numFmtId="0" fontId="6" fillId="0" borderId="10" xfId="1" applyFont="1" applyFill="1" applyBorder="1" applyAlignment="1">
      <alignment vertical="top" textRotation="255" wrapText="1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9" fontId="5" fillId="0" borderId="9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vertical="top" textRotation="255"/>
    </xf>
    <xf numFmtId="0" fontId="6" fillId="0" borderId="14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center" textRotation="255"/>
    </xf>
    <xf numFmtId="0" fontId="6" fillId="0" borderId="10" xfId="1" applyFont="1" applyFill="1" applyBorder="1" applyAlignment="1">
      <alignment vertical="top" textRotation="255"/>
    </xf>
    <xf numFmtId="0" fontId="6" fillId="0" borderId="14" xfId="1" applyFont="1" applyFill="1" applyBorder="1" applyAlignment="1">
      <alignment vertical="center" textRotation="255"/>
    </xf>
    <xf numFmtId="0" fontId="8" fillId="0" borderId="4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vertical="center" textRotation="255"/>
    </xf>
    <xf numFmtId="0" fontId="6" fillId="0" borderId="4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6" fillId="0" borderId="12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3" fontId="5" fillId="0" borderId="3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top" textRotation="255" wrapText="1"/>
    </xf>
    <xf numFmtId="0" fontId="6" fillId="0" borderId="0" xfId="1" applyFont="1" applyFill="1" applyBorder="1" applyAlignment="1">
      <alignment vertical="top" textRotation="255" wrapText="1"/>
    </xf>
    <xf numFmtId="0" fontId="6" fillId="0" borderId="9" xfId="1" applyFont="1" applyFill="1" applyBorder="1" applyAlignment="1">
      <alignment horizontal="center" vertical="top" textRotation="255" wrapText="1"/>
    </xf>
    <xf numFmtId="0" fontId="6" fillId="0" borderId="0" xfId="1" applyFont="1" applyFill="1" applyBorder="1" applyAlignment="1">
      <alignment horizontal="center" vertical="top" textRotation="255" wrapText="1"/>
    </xf>
    <xf numFmtId="0" fontId="6" fillId="0" borderId="1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center" shrinkToFit="1"/>
    </xf>
    <xf numFmtId="9" fontId="5" fillId="0" borderId="12" xfId="1" applyNumberFormat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center" vertical="top" textRotation="255" wrapText="1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vertical="center" wrapText="1"/>
    </xf>
    <xf numFmtId="0" fontId="6" fillId="0" borderId="15" xfId="1" applyFont="1" applyFill="1" applyBorder="1" applyAlignment="1">
      <alignment vertical="center" wrapText="1"/>
    </xf>
    <xf numFmtId="9" fontId="5" fillId="0" borderId="14" xfId="1" applyNumberFormat="1" applyFont="1" applyFill="1" applyBorder="1" applyAlignment="1">
      <alignment horizontal="right" vertical="center"/>
    </xf>
    <xf numFmtId="3" fontId="7" fillId="2" borderId="5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0" fontId="6" fillId="3" borderId="12" xfId="1" applyFont="1" applyFill="1" applyBorder="1" applyAlignment="1">
      <alignment horizontal="right" vertical="center"/>
    </xf>
    <xf numFmtId="9" fontId="6" fillId="3" borderId="3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horizontal="right" vertical="center"/>
    </xf>
    <xf numFmtId="3" fontId="7" fillId="3" borderId="1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 shrinkToFit="1"/>
    </xf>
    <xf numFmtId="3" fontId="7" fillId="2" borderId="13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8" xfId="1" applyNumberFormat="1" applyFont="1" applyFill="1" applyBorder="1" applyAlignment="1">
      <alignment vertical="center"/>
    </xf>
    <xf numFmtId="3" fontId="7" fillId="2" borderId="14" xfId="1" applyNumberFormat="1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shrinkToFit="1"/>
    </xf>
    <xf numFmtId="0" fontId="6" fillId="4" borderId="2" xfId="1" applyFont="1" applyFill="1" applyBorder="1" applyAlignment="1">
      <alignment vertical="center" shrinkToFit="1"/>
    </xf>
    <xf numFmtId="0" fontId="6" fillId="4" borderId="11" xfId="1" applyFont="1" applyFill="1" applyBorder="1" applyAlignment="1">
      <alignment horizontal="right" vertical="center"/>
    </xf>
    <xf numFmtId="0" fontId="6" fillId="4" borderId="11" xfId="1" applyFont="1" applyFill="1" applyBorder="1" applyAlignment="1">
      <alignment vertical="top" wrapText="1"/>
    </xf>
    <xf numFmtId="0" fontId="6" fillId="4" borderId="13" xfId="1" applyFont="1" applyFill="1" applyBorder="1" applyAlignment="1">
      <alignment vertical="top" wrapText="1"/>
    </xf>
    <xf numFmtId="3" fontId="7" fillId="4" borderId="13" xfId="1" applyNumberFormat="1" applyFont="1" applyFill="1" applyBorder="1" applyAlignment="1">
      <alignment vertical="center"/>
    </xf>
    <xf numFmtId="0" fontId="6" fillId="4" borderId="3" xfId="1" applyFont="1" applyFill="1" applyBorder="1" applyAlignment="1">
      <alignment vertical="top" wrapText="1"/>
    </xf>
    <xf numFmtId="0" fontId="6" fillId="4" borderId="4" xfId="1" applyFont="1" applyFill="1" applyBorder="1" applyAlignment="1">
      <alignment vertical="top" wrapText="1"/>
    </xf>
    <xf numFmtId="0" fontId="6" fillId="4" borderId="12" xfId="1" applyFont="1" applyFill="1" applyBorder="1" applyAlignment="1">
      <alignment horizontal="right" vertical="center"/>
    </xf>
    <xf numFmtId="0" fontId="6" fillId="4" borderId="3" xfId="1" applyFont="1" applyFill="1" applyBorder="1" applyAlignment="1">
      <alignment horizontal="right" vertical="center"/>
    </xf>
    <xf numFmtId="3" fontId="7" fillId="4" borderId="5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vertical="center"/>
    </xf>
    <xf numFmtId="0" fontId="7" fillId="4" borderId="7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vertical="center" shrinkToFit="1"/>
    </xf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5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5" borderId="1" xfId="11" applyFont="1" applyFill="1" applyBorder="1">
      <alignment vertical="center"/>
    </xf>
    <xf numFmtId="0" fontId="6" fillId="0" borderId="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14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left" vertical="top"/>
    </xf>
    <xf numFmtId="0" fontId="6" fillId="3" borderId="8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horizontal="left" vertical="top" wrapText="1"/>
    </xf>
    <xf numFmtId="3" fontId="6" fillId="0" borderId="3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0" fontId="6" fillId="0" borderId="8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vertical="center" shrinkToFit="1"/>
    </xf>
    <xf numFmtId="9" fontId="5" fillId="0" borderId="3" xfId="1" applyNumberFormat="1" applyFont="1" applyFill="1" applyBorder="1" applyAlignment="1">
      <alignment horizontal="right" vertical="center"/>
    </xf>
    <xf numFmtId="9" fontId="5" fillId="0" borderId="4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9" fontId="5" fillId="0" borderId="12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8" xfId="1" applyFont="1" applyFill="1" applyBorder="1" applyAlignment="1">
      <alignment horizontal="center" vertical="top" textRotation="255" wrapText="1"/>
    </xf>
    <xf numFmtId="0" fontId="6" fillId="0" borderId="11" xfId="1" applyFont="1" applyFill="1" applyBorder="1" applyAlignment="1">
      <alignment horizontal="center" vertical="top" textRotation="255" wrapText="1"/>
    </xf>
    <xf numFmtId="0" fontId="6" fillId="0" borderId="9" xfId="1" applyFont="1" applyFill="1" applyBorder="1" applyAlignment="1">
      <alignment horizontal="center" vertical="top" textRotation="255" wrapText="1"/>
    </xf>
    <xf numFmtId="0" fontId="6" fillId="0" borderId="0" xfId="1" applyFont="1" applyFill="1" applyBorder="1" applyAlignment="1">
      <alignment horizontal="center" vertical="top" textRotation="255" wrapText="1"/>
    </xf>
    <xf numFmtId="0" fontId="6" fillId="0" borderId="8" xfId="1" applyFont="1" applyFill="1" applyBorder="1" applyAlignment="1">
      <alignment vertical="top" textRotation="255" wrapText="1"/>
    </xf>
    <xf numFmtId="0" fontId="6" fillId="0" borderId="11" xfId="1" applyFont="1" applyFill="1" applyBorder="1" applyAlignment="1">
      <alignment vertical="top" textRotation="255" wrapText="1"/>
    </xf>
    <xf numFmtId="0" fontId="6" fillId="0" borderId="9" xfId="1" applyFont="1" applyFill="1" applyBorder="1" applyAlignment="1">
      <alignment vertical="top" textRotation="255" wrapText="1"/>
    </xf>
    <xf numFmtId="0" fontId="6" fillId="0" borderId="0" xfId="1" applyFont="1" applyFill="1" applyBorder="1" applyAlignment="1">
      <alignment vertical="top" textRotation="255" wrapText="1"/>
    </xf>
    <xf numFmtId="0" fontId="5" fillId="0" borderId="0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top" wrapText="1"/>
    </xf>
    <xf numFmtId="0" fontId="6" fillId="0" borderId="11" xfId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14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9" fontId="5" fillId="0" borderId="9" xfId="1" applyNumberFormat="1" applyFont="1" applyFill="1" applyBorder="1" applyAlignment="1">
      <alignment horizontal="center" vertical="center"/>
    </xf>
    <xf numFmtId="9" fontId="5" fillId="0" borderId="14" xfId="1" applyNumberFormat="1" applyFont="1" applyFill="1" applyBorder="1" applyAlignment="1">
      <alignment horizontal="center" vertical="center"/>
    </xf>
    <xf numFmtId="9" fontId="5" fillId="0" borderId="15" xfId="1" applyNumberFormat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9" fontId="5" fillId="0" borderId="13" xfId="1" applyNumberFormat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vertical="center" wrapText="1"/>
    </xf>
    <xf numFmtId="0" fontId="6" fillId="0" borderId="15" xfId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top" textRotation="255" wrapText="1"/>
    </xf>
    <xf numFmtId="0" fontId="6" fillId="0" borderId="14" xfId="1" applyFont="1" applyFill="1" applyBorder="1" applyAlignment="1">
      <alignment horizontal="center" vertical="top" textRotation="255" wrapText="1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9" xfId="1" applyNumberFormat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top" textRotation="255"/>
    </xf>
    <xf numFmtId="0" fontId="6" fillId="0" borderId="9" xfId="1" applyFont="1" applyFill="1" applyBorder="1" applyAlignment="1">
      <alignment horizontal="center" vertical="top" textRotation="255"/>
    </xf>
    <xf numFmtId="0" fontId="6" fillId="0" borderId="13" xfId="1" applyFont="1" applyFill="1" applyBorder="1" applyAlignment="1">
      <alignment horizontal="center" textRotation="255" wrapText="1"/>
    </xf>
    <xf numFmtId="0" fontId="6" fillId="0" borderId="14" xfId="1" applyFont="1" applyFill="1" applyBorder="1" applyAlignment="1">
      <alignment horizontal="center" textRotation="255" wrapText="1"/>
    </xf>
    <xf numFmtId="0" fontId="6" fillId="0" borderId="11" xfId="1" applyFont="1" applyFill="1" applyBorder="1" applyAlignment="1">
      <alignment horizontal="center" textRotation="255" wrapText="1"/>
    </xf>
    <xf numFmtId="0" fontId="6" fillId="0" borderId="0" xfId="1" applyFont="1" applyFill="1" applyBorder="1" applyAlignment="1">
      <alignment horizontal="center" textRotation="255" wrapText="1"/>
    </xf>
    <xf numFmtId="0" fontId="6" fillId="4" borderId="9" xfId="1" applyFont="1" applyFill="1" applyBorder="1" applyAlignment="1">
      <alignment vertical="center" wrapText="1"/>
    </xf>
    <xf numFmtId="0" fontId="6" fillId="4" borderId="0" xfId="1" applyFont="1" applyFill="1" applyBorder="1" applyAlignment="1">
      <alignment vertical="center" wrapText="1"/>
    </xf>
    <xf numFmtId="0" fontId="6" fillId="4" borderId="14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shrinkToFit="1"/>
    </xf>
    <xf numFmtId="0" fontId="8" fillId="4" borderId="3" xfId="1" applyFont="1" applyFill="1" applyBorder="1" applyAlignment="1">
      <alignment vertical="center" shrinkToFit="1"/>
    </xf>
    <xf numFmtId="9" fontId="5" fillId="4" borderId="12" xfId="1" applyNumberFormat="1" applyFont="1" applyFill="1" applyBorder="1" applyAlignment="1">
      <alignment horizontal="right" vertical="center"/>
    </xf>
    <xf numFmtId="9" fontId="5" fillId="4" borderId="15" xfId="1" applyNumberFormat="1" applyFont="1" applyFill="1" applyBorder="1" applyAlignment="1">
      <alignment horizontal="right" vertical="center"/>
    </xf>
    <xf numFmtId="9" fontId="5" fillId="4" borderId="11" xfId="1" applyNumberFormat="1" applyFont="1" applyFill="1" applyBorder="1" applyAlignment="1">
      <alignment horizontal="right" vertical="center"/>
    </xf>
    <xf numFmtId="9" fontId="5" fillId="4" borderId="13" xfId="1" applyNumberFormat="1" applyFont="1" applyFill="1" applyBorder="1" applyAlignment="1">
      <alignment horizontal="right" vertical="center"/>
    </xf>
    <xf numFmtId="0" fontId="6" fillId="4" borderId="10" xfId="1" applyFont="1" applyFill="1" applyBorder="1" applyAlignment="1">
      <alignment vertical="center" wrapText="1"/>
    </xf>
    <xf numFmtId="0" fontId="6" fillId="4" borderId="12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vertical="center" wrapText="1"/>
    </xf>
    <xf numFmtId="9" fontId="5" fillId="4" borderId="3" xfId="1" applyNumberFormat="1" applyFont="1" applyFill="1" applyBorder="1" applyAlignment="1">
      <alignment horizontal="right" vertical="center"/>
    </xf>
    <xf numFmtId="9" fontId="5" fillId="4" borderId="4" xfId="1" applyNumberFormat="1" applyFont="1" applyFill="1" applyBorder="1" applyAlignment="1">
      <alignment horizontal="right" vertical="center"/>
    </xf>
  </cellXfs>
  <cellStyles count="18">
    <cellStyle name="桁区切り 2" xfId="2" xr:uid="{00000000-0005-0000-0000-000002000000}"/>
    <cellStyle name="標準" xfId="0" builtinId="0"/>
    <cellStyle name="標準 10" xfId="6" xr:uid="{00000000-0005-0000-0000-000004000000}"/>
    <cellStyle name="標準 11" xfId="12" xr:uid="{00000000-0005-0000-0000-000005000000}"/>
    <cellStyle name="標準 13" xfId="13" xr:uid="{00000000-0005-0000-0000-000006000000}"/>
    <cellStyle name="標準 14" xfId="5" xr:uid="{00000000-0005-0000-0000-000007000000}"/>
    <cellStyle name="標準 14 2" xfId="7" xr:uid="{00000000-0005-0000-0000-000008000000}"/>
    <cellStyle name="標準 2" xfId="1" xr:uid="{00000000-0005-0000-0000-000009000000}"/>
    <cellStyle name="標準 2 2" xfId="8" xr:uid="{00000000-0005-0000-0000-00000A000000}"/>
    <cellStyle name="標準 2 2 2" xfId="10" xr:uid="{00000000-0005-0000-0000-00000B000000}"/>
    <cellStyle name="標準 2 2 3" xfId="17" xr:uid="{00000000-0005-0000-0000-00000C000000}"/>
    <cellStyle name="標準 2 3" xfId="11" xr:uid="{00000000-0005-0000-0000-00000D000000}"/>
    <cellStyle name="標準 3" xfId="3" xr:uid="{00000000-0005-0000-0000-00000E000000}"/>
    <cellStyle name="標準 3 2" xfId="16" xr:uid="{00000000-0005-0000-0000-00000F000000}"/>
    <cellStyle name="標準 4" xfId="14" xr:uid="{00000000-0005-0000-0000-000010000000}"/>
    <cellStyle name="標準 5" xfId="9" xr:uid="{00000000-0005-0000-0000-000011000000}"/>
    <cellStyle name="標準 76" xfId="4" xr:uid="{00000000-0005-0000-0000-000012000000}"/>
    <cellStyle name="標準 9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199"/>
    <col min="2" max="2" width="52.3671875" style="199" customWidth="1"/>
    <col min="3" max="3" width="8.47265625" style="199" customWidth="1"/>
    <col min="4" max="16384" width="9" style="199"/>
  </cols>
  <sheetData>
    <row r="1" spans="1:3" x14ac:dyDescent="0.3">
      <c r="B1" s="200" t="s">
        <v>3021</v>
      </c>
    </row>
    <row r="3" spans="1:3" x14ac:dyDescent="0.3">
      <c r="A3" s="201" t="s">
        <v>2546</v>
      </c>
      <c r="B3" s="210" t="s">
        <v>2814</v>
      </c>
      <c r="C3" s="203" t="s">
        <v>2547</v>
      </c>
    </row>
    <row r="4" spans="1:3" x14ac:dyDescent="0.3">
      <c r="A4" s="201">
        <v>1</v>
      </c>
      <c r="B4" s="202" t="s">
        <v>3020</v>
      </c>
      <c r="C4" s="204">
        <v>249</v>
      </c>
    </row>
    <row r="5" spans="1:3" x14ac:dyDescent="0.3">
      <c r="A5" s="201">
        <v>2</v>
      </c>
      <c r="B5" s="201" t="s">
        <v>2548</v>
      </c>
      <c r="C5" s="204">
        <v>393</v>
      </c>
    </row>
    <row r="6" spans="1:3" x14ac:dyDescent="0.3">
      <c r="A6" s="201">
        <v>3</v>
      </c>
      <c r="B6" s="201" t="s">
        <v>2549</v>
      </c>
      <c r="C6" s="204">
        <v>571</v>
      </c>
    </row>
    <row r="7" spans="1:3" x14ac:dyDescent="0.3">
      <c r="A7" s="201">
        <v>4</v>
      </c>
      <c r="B7" s="201" t="s">
        <v>2550</v>
      </c>
      <c r="C7" s="204">
        <v>652</v>
      </c>
    </row>
    <row r="8" spans="1:3" x14ac:dyDescent="0.3">
      <c r="A8" s="201">
        <v>5</v>
      </c>
      <c r="B8" s="201" t="s">
        <v>2551</v>
      </c>
      <c r="C8" s="204">
        <v>734</v>
      </c>
    </row>
    <row r="9" spans="1:3" x14ac:dyDescent="0.3">
      <c r="A9" s="201">
        <v>6</v>
      </c>
      <c r="B9" s="201" t="s">
        <v>2552</v>
      </c>
      <c r="C9" s="204">
        <v>815</v>
      </c>
    </row>
    <row r="10" spans="1:3" x14ac:dyDescent="0.3">
      <c r="A10" s="201">
        <v>7</v>
      </c>
      <c r="B10" s="201" t="s">
        <v>2553</v>
      </c>
      <c r="C10" s="204">
        <v>896</v>
      </c>
    </row>
    <row r="11" spans="1:3" x14ac:dyDescent="0.3">
      <c r="A11" s="201">
        <v>8</v>
      </c>
      <c r="B11" s="201" t="s">
        <v>2554</v>
      </c>
      <c r="C11" s="204">
        <v>977</v>
      </c>
    </row>
    <row r="12" spans="1:3" x14ac:dyDescent="0.3">
      <c r="A12" s="201">
        <v>9</v>
      </c>
      <c r="B12" s="201" t="s">
        <v>2555</v>
      </c>
      <c r="C12" s="204">
        <v>1058</v>
      </c>
    </row>
    <row r="13" spans="1:3" x14ac:dyDescent="0.3">
      <c r="A13" s="201">
        <v>10</v>
      </c>
      <c r="B13" s="201" t="s">
        <v>2556</v>
      </c>
      <c r="C13" s="204">
        <v>1139</v>
      </c>
    </row>
    <row r="14" spans="1:3" x14ac:dyDescent="0.3">
      <c r="A14" s="201">
        <v>11</v>
      </c>
      <c r="B14" s="201" t="s">
        <v>2557</v>
      </c>
      <c r="C14" s="204">
        <v>1220</v>
      </c>
    </row>
    <row r="15" spans="1:3" x14ac:dyDescent="0.3">
      <c r="A15" s="201">
        <v>12</v>
      </c>
      <c r="B15" s="201" t="s">
        <v>2558</v>
      </c>
      <c r="C15" s="204">
        <v>1301</v>
      </c>
    </row>
    <row r="16" spans="1:3" x14ac:dyDescent="0.3">
      <c r="A16" s="201">
        <v>13</v>
      </c>
      <c r="B16" s="201" t="s">
        <v>2559</v>
      </c>
      <c r="C16" s="204">
        <v>1382</v>
      </c>
    </row>
    <row r="17" spans="1:3" x14ac:dyDescent="0.3">
      <c r="A17" s="201">
        <v>14</v>
      </c>
      <c r="B17" s="201" t="s">
        <v>2560</v>
      </c>
      <c r="C17" s="204">
        <v>1463</v>
      </c>
    </row>
    <row r="18" spans="1:3" x14ac:dyDescent="0.3">
      <c r="A18" s="201">
        <v>15</v>
      </c>
      <c r="B18" s="201" t="s">
        <v>2561</v>
      </c>
      <c r="C18" s="204">
        <v>1544</v>
      </c>
    </row>
    <row r="19" spans="1:3" x14ac:dyDescent="0.3">
      <c r="A19" s="201">
        <v>16</v>
      </c>
      <c r="B19" s="201" t="s">
        <v>2562</v>
      </c>
      <c r="C19" s="204">
        <v>1625</v>
      </c>
    </row>
    <row r="20" spans="1:3" x14ac:dyDescent="0.3">
      <c r="A20" s="201">
        <v>17</v>
      </c>
      <c r="B20" s="201" t="s">
        <v>2563</v>
      </c>
      <c r="C20" s="204">
        <v>1706</v>
      </c>
    </row>
    <row r="21" spans="1:3" x14ac:dyDescent="0.3">
      <c r="A21" s="201">
        <v>18</v>
      </c>
      <c r="B21" s="201" t="s">
        <v>2564</v>
      </c>
      <c r="C21" s="204">
        <v>1787</v>
      </c>
    </row>
    <row r="22" spans="1:3" x14ac:dyDescent="0.3">
      <c r="A22" s="201">
        <v>19</v>
      </c>
      <c r="B22" s="201" t="s">
        <v>2565</v>
      </c>
      <c r="C22" s="204">
        <v>1868</v>
      </c>
    </row>
    <row r="23" spans="1:3" x14ac:dyDescent="0.3">
      <c r="A23" s="201">
        <v>20</v>
      </c>
      <c r="B23" s="201" t="s">
        <v>2566</v>
      </c>
      <c r="C23" s="204">
        <v>1949</v>
      </c>
    </row>
    <row r="24" spans="1:3" x14ac:dyDescent="0.3">
      <c r="A24" s="201">
        <v>21</v>
      </c>
      <c r="B24" s="201" t="s">
        <v>2567</v>
      </c>
      <c r="C24" s="204">
        <v>2030</v>
      </c>
    </row>
    <row r="25" spans="1:3" x14ac:dyDescent="0.3">
      <c r="A25" s="201">
        <v>22</v>
      </c>
      <c r="B25" s="202" t="s">
        <v>3019</v>
      </c>
      <c r="C25" s="204">
        <v>81</v>
      </c>
    </row>
    <row r="26" spans="1:3" x14ac:dyDescent="0.3">
      <c r="A26" s="201">
        <v>23</v>
      </c>
      <c r="B26" s="201" t="s">
        <v>2568</v>
      </c>
      <c r="C26" s="204">
        <v>162</v>
      </c>
    </row>
    <row r="27" spans="1:3" x14ac:dyDescent="0.3">
      <c r="A27" s="201">
        <v>24</v>
      </c>
      <c r="B27" s="201" t="s">
        <v>2569</v>
      </c>
      <c r="C27" s="204">
        <v>243</v>
      </c>
    </row>
    <row r="28" spans="1:3" x14ac:dyDescent="0.3">
      <c r="A28" s="201">
        <v>25</v>
      </c>
      <c r="B28" s="201" t="s">
        <v>2570</v>
      </c>
      <c r="C28" s="204">
        <v>324</v>
      </c>
    </row>
    <row r="29" spans="1:3" x14ac:dyDescent="0.3">
      <c r="A29" s="201">
        <v>26</v>
      </c>
      <c r="B29" s="201" t="s">
        <v>2571</v>
      </c>
      <c r="C29" s="204">
        <v>405</v>
      </c>
    </row>
    <row r="30" spans="1:3" x14ac:dyDescent="0.3">
      <c r="A30" s="201">
        <v>27</v>
      </c>
      <c r="B30" s="201" t="s">
        <v>2572</v>
      </c>
      <c r="C30" s="204">
        <v>486</v>
      </c>
    </row>
    <row r="31" spans="1:3" x14ac:dyDescent="0.3">
      <c r="A31" s="201">
        <v>28</v>
      </c>
      <c r="B31" s="201" t="s">
        <v>2573</v>
      </c>
      <c r="C31" s="204">
        <v>567</v>
      </c>
    </row>
    <row r="32" spans="1:3" x14ac:dyDescent="0.3">
      <c r="A32" s="201">
        <v>29</v>
      </c>
      <c r="B32" s="201" t="s">
        <v>2574</v>
      </c>
      <c r="C32" s="204">
        <v>648</v>
      </c>
    </row>
    <row r="33" spans="1:3" x14ac:dyDescent="0.3">
      <c r="A33" s="201">
        <v>30</v>
      </c>
      <c r="B33" s="201" t="s">
        <v>2575</v>
      </c>
      <c r="C33" s="204">
        <v>729</v>
      </c>
    </row>
    <row r="34" spans="1:3" x14ac:dyDescent="0.3">
      <c r="A34" s="201">
        <v>31</v>
      </c>
      <c r="B34" s="201" t="s">
        <v>2576</v>
      </c>
      <c r="C34" s="204">
        <v>810</v>
      </c>
    </row>
    <row r="35" spans="1:3" x14ac:dyDescent="0.3">
      <c r="A35" s="201">
        <v>32</v>
      </c>
      <c r="B35" s="201" t="s">
        <v>2577</v>
      </c>
      <c r="C35" s="204">
        <v>891</v>
      </c>
    </row>
    <row r="36" spans="1:3" x14ac:dyDescent="0.3">
      <c r="A36" s="201">
        <v>33</v>
      </c>
      <c r="B36" s="201" t="s">
        <v>2578</v>
      </c>
      <c r="C36" s="204">
        <v>972</v>
      </c>
    </row>
    <row r="37" spans="1:3" x14ac:dyDescent="0.3">
      <c r="A37" s="201">
        <v>34</v>
      </c>
      <c r="B37" s="201" t="s">
        <v>2579</v>
      </c>
      <c r="C37" s="204">
        <v>1053</v>
      </c>
    </row>
    <row r="38" spans="1:3" x14ac:dyDescent="0.3">
      <c r="A38" s="201">
        <v>35</v>
      </c>
      <c r="B38" s="201" t="s">
        <v>2580</v>
      </c>
      <c r="C38" s="204">
        <v>1134</v>
      </c>
    </row>
    <row r="39" spans="1:3" x14ac:dyDescent="0.3">
      <c r="A39" s="201">
        <v>36</v>
      </c>
      <c r="B39" s="201" t="s">
        <v>2581</v>
      </c>
      <c r="C39" s="204">
        <v>1215</v>
      </c>
    </row>
    <row r="40" spans="1:3" x14ac:dyDescent="0.3">
      <c r="A40" s="201">
        <v>37</v>
      </c>
      <c r="B40" s="201" t="s">
        <v>2582</v>
      </c>
      <c r="C40" s="204">
        <v>1296</v>
      </c>
    </row>
    <row r="41" spans="1:3" x14ac:dyDescent="0.3">
      <c r="A41" s="201">
        <v>38</v>
      </c>
      <c r="B41" s="201" t="s">
        <v>2583</v>
      </c>
      <c r="C41" s="204">
        <v>1377</v>
      </c>
    </row>
    <row r="42" spans="1:3" x14ac:dyDescent="0.3">
      <c r="A42" s="201">
        <v>39</v>
      </c>
      <c r="B42" s="201" t="s">
        <v>2584</v>
      </c>
      <c r="C42" s="204">
        <v>1458</v>
      </c>
    </row>
    <row r="43" spans="1:3" x14ac:dyDescent="0.3">
      <c r="A43" s="201">
        <v>40</v>
      </c>
      <c r="B43" s="201" t="s">
        <v>2585</v>
      </c>
      <c r="C43" s="204">
        <v>1539</v>
      </c>
    </row>
    <row r="44" spans="1:3" x14ac:dyDescent="0.3">
      <c r="A44" s="201">
        <v>41</v>
      </c>
      <c r="B44" s="201" t="s">
        <v>2586</v>
      </c>
      <c r="C44" s="204">
        <v>1620</v>
      </c>
    </row>
    <row r="45" spans="1:3" x14ac:dyDescent="0.3">
      <c r="A45" s="201">
        <v>42</v>
      </c>
      <c r="B45" s="201" t="s">
        <v>2587</v>
      </c>
      <c r="C45" s="204">
        <v>1701</v>
      </c>
    </row>
    <row r="46" spans="1:3" x14ac:dyDescent="0.3">
      <c r="A46" s="201">
        <v>43</v>
      </c>
      <c r="B46" s="205" t="s">
        <v>3018</v>
      </c>
      <c r="C46" s="204">
        <v>184</v>
      </c>
    </row>
    <row r="47" spans="1:3" x14ac:dyDescent="0.3">
      <c r="A47" s="201">
        <v>44</v>
      </c>
      <c r="B47" s="205" t="s">
        <v>3017</v>
      </c>
      <c r="C47" s="204">
        <v>274</v>
      </c>
    </row>
    <row r="48" spans="1:3" x14ac:dyDescent="0.3">
      <c r="A48" s="201">
        <v>45</v>
      </c>
      <c r="B48" s="205" t="s">
        <v>3016</v>
      </c>
      <c r="C48" s="204">
        <v>366</v>
      </c>
    </row>
    <row r="49" spans="1:3" x14ac:dyDescent="0.3">
      <c r="A49" s="201">
        <v>46</v>
      </c>
      <c r="B49" s="205" t="s">
        <v>2588</v>
      </c>
      <c r="C49" s="204">
        <v>457</v>
      </c>
    </row>
    <row r="50" spans="1:3" x14ac:dyDescent="0.3">
      <c r="A50" s="201">
        <v>47</v>
      </c>
      <c r="B50" s="205" t="s">
        <v>3015</v>
      </c>
      <c r="C50" s="204">
        <v>549</v>
      </c>
    </row>
    <row r="51" spans="1:3" x14ac:dyDescent="0.3">
      <c r="A51" s="201">
        <v>48</v>
      </c>
      <c r="B51" s="205" t="s">
        <v>3014</v>
      </c>
      <c r="C51" s="204">
        <v>633</v>
      </c>
    </row>
    <row r="52" spans="1:3" x14ac:dyDescent="0.3">
      <c r="A52" s="201">
        <v>49</v>
      </c>
      <c r="B52" s="205" t="s">
        <v>3013</v>
      </c>
      <c r="C52" s="204">
        <v>717</v>
      </c>
    </row>
    <row r="53" spans="1:3" x14ac:dyDescent="0.3">
      <c r="A53" s="201">
        <v>50</v>
      </c>
      <c r="B53" s="205" t="s">
        <v>3012</v>
      </c>
      <c r="C53" s="204">
        <v>801</v>
      </c>
    </row>
    <row r="54" spans="1:3" x14ac:dyDescent="0.3">
      <c r="A54" s="201">
        <v>51</v>
      </c>
      <c r="B54" s="205" t="s">
        <v>3011</v>
      </c>
      <c r="C54" s="204">
        <v>885</v>
      </c>
    </row>
    <row r="55" spans="1:3" x14ac:dyDescent="0.3">
      <c r="A55" s="201">
        <v>52</v>
      </c>
      <c r="B55" s="205" t="s">
        <v>3010</v>
      </c>
      <c r="C55" s="204">
        <v>969</v>
      </c>
    </row>
    <row r="56" spans="1:3" x14ac:dyDescent="0.3">
      <c r="A56" s="201">
        <v>53</v>
      </c>
      <c r="B56" s="205" t="s">
        <v>3009</v>
      </c>
      <c r="C56" s="204">
        <v>1053</v>
      </c>
    </row>
    <row r="57" spans="1:3" x14ac:dyDescent="0.3">
      <c r="A57" s="201">
        <v>54</v>
      </c>
      <c r="B57" s="205" t="s">
        <v>3008</v>
      </c>
      <c r="C57" s="204">
        <v>1137</v>
      </c>
    </row>
    <row r="58" spans="1:3" x14ac:dyDescent="0.3">
      <c r="A58" s="201">
        <v>55</v>
      </c>
      <c r="B58" s="205" t="s">
        <v>3007</v>
      </c>
      <c r="C58" s="204">
        <v>1221</v>
      </c>
    </row>
    <row r="59" spans="1:3" x14ac:dyDescent="0.3">
      <c r="A59" s="201">
        <v>56</v>
      </c>
      <c r="B59" s="205" t="s">
        <v>3006</v>
      </c>
      <c r="C59" s="204">
        <v>1305</v>
      </c>
    </row>
    <row r="60" spans="1:3" x14ac:dyDescent="0.3">
      <c r="A60" s="201">
        <v>57</v>
      </c>
      <c r="B60" s="205" t="s">
        <v>3005</v>
      </c>
      <c r="C60" s="204">
        <v>1389</v>
      </c>
    </row>
    <row r="61" spans="1:3" x14ac:dyDescent="0.3">
      <c r="A61" s="201">
        <v>58</v>
      </c>
      <c r="B61" s="205" t="s">
        <v>3004</v>
      </c>
      <c r="C61" s="204">
        <v>1473</v>
      </c>
    </row>
    <row r="62" spans="1:3" x14ac:dyDescent="0.3">
      <c r="A62" s="201">
        <v>59</v>
      </c>
      <c r="B62" s="205" t="s">
        <v>3003</v>
      </c>
      <c r="C62" s="204">
        <v>1557</v>
      </c>
    </row>
    <row r="63" spans="1:3" x14ac:dyDescent="0.3">
      <c r="A63" s="201">
        <v>60</v>
      </c>
      <c r="B63" s="205" t="s">
        <v>3002</v>
      </c>
      <c r="C63" s="204">
        <v>1641</v>
      </c>
    </row>
    <row r="64" spans="1:3" x14ac:dyDescent="0.3">
      <c r="A64" s="201">
        <v>61</v>
      </c>
      <c r="B64" s="205" t="s">
        <v>3001</v>
      </c>
      <c r="C64" s="204">
        <v>1725</v>
      </c>
    </row>
    <row r="65" spans="1:5" x14ac:dyDescent="0.3">
      <c r="A65" s="201">
        <v>62</v>
      </c>
      <c r="B65" s="205" t="s">
        <v>3000</v>
      </c>
      <c r="C65" s="204">
        <v>1809</v>
      </c>
    </row>
    <row r="66" spans="1:5" x14ac:dyDescent="0.3">
      <c r="A66" s="201">
        <v>63</v>
      </c>
      <c r="B66" s="212" t="s">
        <v>2999</v>
      </c>
      <c r="C66" s="204">
        <v>84</v>
      </c>
      <c r="E66" s="211"/>
    </row>
    <row r="67" spans="1:5" x14ac:dyDescent="0.3">
      <c r="A67" s="201">
        <v>64</v>
      </c>
      <c r="B67" s="212" t="s">
        <v>2998</v>
      </c>
      <c r="C67" s="204">
        <v>168</v>
      </c>
    </row>
    <row r="68" spans="1:5" x14ac:dyDescent="0.3">
      <c r="A68" s="201">
        <v>65</v>
      </c>
      <c r="B68" s="212" t="s">
        <v>2997</v>
      </c>
      <c r="C68" s="204">
        <v>252</v>
      </c>
    </row>
    <row r="69" spans="1:5" x14ac:dyDescent="0.3">
      <c r="A69" s="201">
        <v>66</v>
      </c>
      <c r="B69" s="212" t="s">
        <v>2996</v>
      </c>
      <c r="C69" s="204">
        <v>336</v>
      </c>
    </row>
    <row r="70" spans="1:5" x14ac:dyDescent="0.3">
      <c r="A70" s="201">
        <v>67</v>
      </c>
      <c r="B70" s="212" t="s">
        <v>2995</v>
      </c>
      <c r="C70" s="204">
        <v>420</v>
      </c>
    </row>
    <row r="71" spans="1:5" x14ac:dyDescent="0.3">
      <c r="A71" s="201">
        <v>68</v>
      </c>
      <c r="B71" s="212" t="s">
        <v>2994</v>
      </c>
      <c r="C71" s="204">
        <v>504</v>
      </c>
    </row>
    <row r="72" spans="1:5" x14ac:dyDescent="0.3">
      <c r="A72" s="201">
        <v>69</v>
      </c>
      <c r="B72" s="212" t="s">
        <v>2993</v>
      </c>
      <c r="C72" s="204">
        <v>588</v>
      </c>
    </row>
    <row r="73" spans="1:5" x14ac:dyDescent="0.3">
      <c r="A73" s="201">
        <v>70</v>
      </c>
      <c r="B73" s="212" t="s">
        <v>2992</v>
      </c>
      <c r="C73" s="204">
        <v>672</v>
      </c>
    </row>
    <row r="74" spans="1:5" x14ac:dyDescent="0.3">
      <c r="A74" s="201">
        <v>71</v>
      </c>
      <c r="B74" s="212" t="s">
        <v>2991</v>
      </c>
      <c r="C74" s="204">
        <v>756</v>
      </c>
    </row>
    <row r="75" spans="1:5" x14ac:dyDescent="0.3">
      <c r="A75" s="201">
        <v>72</v>
      </c>
      <c r="B75" s="212" t="s">
        <v>2990</v>
      </c>
      <c r="C75" s="204">
        <v>840</v>
      </c>
    </row>
    <row r="76" spans="1:5" x14ac:dyDescent="0.3">
      <c r="A76" s="201">
        <v>73</v>
      </c>
      <c r="B76" s="212" t="s">
        <v>2989</v>
      </c>
      <c r="C76" s="204">
        <v>924</v>
      </c>
    </row>
    <row r="77" spans="1:5" x14ac:dyDescent="0.3">
      <c r="A77" s="201">
        <v>74</v>
      </c>
      <c r="B77" s="212" t="s">
        <v>2988</v>
      </c>
      <c r="C77" s="204">
        <v>1008</v>
      </c>
    </row>
    <row r="78" spans="1:5" x14ac:dyDescent="0.3">
      <c r="A78" s="201">
        <v>75</v>
      </c>
      <c r="B78" s="212" t="s">
        <v>2987</v>
      </c>
      <c r="C78" s="204">
        <v>1092</v>
      </c>
    </row>
    <row r="79" spans="1:5" x14ac:dyDescent="0.3">
      <c r="A79" s="201">
        <v>76</v>
      </c>
      <c r="B79" s="212" t="s">
        <v>2986</v>
      </c>
      <c r="C79" s="204">
        <v>1176</v>
      </c>
    </row>
    <row r="80" spans="1:5" x14ac:dyDescent="0.3">
      <c r="A80" s="201">
        <v>77</v>
      </c>
      <c r="B80" s="212" t="s">
        <v>2985</v>
      </c>
      <c r="C80" s="204">
        <v>1260</v>
      </c>
    </row>
    <row r="81" spans="1:3" x14ac:dyDescent="0.3">
      <c r="A81" s="201">
        <v>78</v>
      </c>
      <c r="B81" s="212" t="s">
        <v>2984</v>
      </c>
      <c r="C81" s="204">
        <v>1344</v>
      </c>
    </row>
    <row r="82" spans="1:3" x14ac:dyDescent="0.3">
      <c r="A82" s="201">
        <v>79</v>
      </c>
      <c r="B82" s="212" t="s">
        <v>2983</v>
      </c>
      <c r="C82" s="204">
        <v>1428</v>
      </c>
    </row>
    <row r="83" spans="1:3" x14ac:dyDescent="0.3">
      <c r="A83" s="201">
        <v>80</v>
      </c>
      <c r="B83" s="212" t="s">
        <v>2982</v>
      </c>
      <c r="C83" s="204">
        <v>1512</v>
      </c>
    </row>
    <row r="84" spans="1:3" x14ac:dyDescent="0.3">
      <c r="A84" s="201">
        <v>81</v>
      </c>
      <c r="B84" s="212" t="s">
        <v>2981</v>
      </c>
      <c r="C84" s="204">
        <v>1596</v>
      </c>
    </row>
    <row r="85" spans="1:3" x14ac:dyDescent="0.3">
      <c r="A85" s="201">
        <v>82</v>
      </c>
      <c r="B85" s="212" t="s">
        <v>2980</v>
      </c>
      <c r="C85" s="204">
        <v>1680</v>
      </c>
    </row>
    <row r="86" spans="1:3" x14ac:dyDescent="0.3">
      <c r="A86" s="201">
        <v>83</v>
      </c>
      <c r="B86" s="212" t="s">
        <v>2979</v>
      </c>
      <c r="C86" s="204">
        <v>1764</v>
      </c>
    </row>
    <row r="87" spans="1:3" x14ac:dyDescent="0.3">
      <c r="A87" s="201">
        <v>84</v>
      </c>
      <c r="B87" s="201" t="s">
        <v>2589</v>
      </c>
      <c r="C87" s="204">
        <v>249</v>
      </c>
    </row>
    <row r="88" spans="1:3" x14ac:dyDescent="0.3">
      <c r="A88" s="201">
        <v>85</v>
      </c>
      <c r="B88" s="201" t="s">
        <v>2590</v>
      </c>
      <c r="C88" s="204">
        <v>393</v>
      </c>
    </row>
    <row r="89" spans="1:3" x14ac:dyDescent="0.3">
      <c r="A89" s="201">
        <v>86</v>
      </c>
      <c r="B89" s="201" t="s">
        <v>2591</v>
      </c>
      <c r="C89" s="204">
        <v>571</v>
      </c>
    </row>
    <row r="90" spans="1:3" x14ac:dyDescent="0.3">
      <c r="A90" s="201">
        <v>87</v>
      </c>
      <c r="B90" s="201" t="s">
        <v>2592</v>
      </c>
      <c r="C90" s="204">
        <v>652</v>
      </c>
    </row>
    <row r="91" spans="1:3" x14ac:dyDescent="0.3">
      <c r="A91" s="201">
        <v>88</v>
      </c>
      <c r="B91" s="201" t="s">
        <v>2593</v>
      </c>
      <c r="C91" s="204">
        <v>734</v>
      </c>
    </row>
    <row r="92" spans="1:3" x14ac:dyDescent="0.3">
      <c r="A92" s="201">
        <v>89</v>
      </c>
      <c r="B92" s="201" t="s">
        <v>2594</v>
      </c>
      <c r="C92" s="204">
        <v>815</v>
      </c>
    </row>
    <row r="93" spans="1:3" x14ac:dyDescent="0.3">
      <c r="A93" s="201">
        <v>90</v>
      </c>
      <c r="B93" s="201" t="s">
        <v>2595</v>
      </c>
      <c r="C93" s="204">
        <v>896</v>
      </c>
    </row>
    <row r="94" spans="1:3" x14ac:dyDescent="0.3">
      <c r="A94" s="201">
        <v>91</v>
      </c>
      <c r="B94" s="201" t="s">
        <v>2596</v>
      </c>
      <c r="C94" s="204">
        <v>977</v>
      </c>
    </row>
    <row r="95" spans="1:3" x14ac:dyDescent="0.3">
      <c r="A95" s="201">
        <v>92</v>
      </c>
      <c r="B95" s="201" t="s">
        <v>2597</v>
      </c>
      <c r="C95" s="204">
        <v>1058</v>
      </c>
    </row>
    <row r="96" spans="1:3" x14ac:dyDescent="0.3">
      <c r="A96" s="201">
        <v>93</v>
      </c>
      <c r="B96" s="201" t="s">
        <v>2598</v>
      </c>
      <c r="C96" s="204">
        <v>1139</v>
      </c>
    </row>
    <row r="97" spans="1:3" x14ac:dyDescent="0.3">
      <c r="A97" s="201">
        <v>94</v>
      </c>
      <c r="B97" s="201" t="s">
        <v>2599</v>
      </c>
      <c r="C97" s="204">
        <v>1220</v>
      </c>
    </row>
    <row r="98" spans="1:3" x14ac:dyDescent="0.3">
      <c r="A98" s="201">
        <v>95</v>
      </c>
      <c r="B98" s="201" t="s">
        <v>2600</v>
      </c>
      <c r="C98" s="204">
        <v>1301</v>
      </c>
    </row>
    <row r="99" spans="1:3" x14ac:dyDescent="0.3">
      <c r="A99" s="201">
        <v>96</v>
      </c>
      <c r="B99" s="201" t="s">
        <v>2601</v>
      </c>
      <c r="C99" s="204">
        <v>1382</v>
      </c>
    </row>
    <row r="100" spans="1:3" x14ac:dyDescent="0.3">
      <c r="A100" s="201">
        <v>97</v>
      </c>
      <c r="B100" s="201" t="s">
        <v>2602</v>
      </c>
      <c r="C100" s="204">
        <v>1463</v>
      </c>
    </row>
    <row r="101" spans="1:3" x14ac:dyDescent="0.3">
      <c r="A101" s="201">
        <v>98</v>
      </c>
      <c r="B101" s="201" t="s">
        <v>2603</v>
      </c>
      <c r="C101" s="204">
        <v>1544</v>
      </c>
    </row>
    <row r="102" spans="1:3" x14ac:dyDescent="0.3">
      <c r="A102" s="201">
        <v>99</v>
      </c>
      <c r="B102" s="201" t="s">
        <v>2604</v>
      </c>
      <c r="C102" s="204">
        <v>1625</v>
      </c>
    </row>
    <row r="103" spans="1:3" x14ac:dyDescent="0.3">
      <c r="A103" s="201">
        <v>100</v>
      </c>
      <c r="B103" s="201" t="s">
        <v>2605</v>
      </c>
      <c r="C103" s="204">
        <v>1706</v>
      </c>
    </row>
    <row r="104" spans="1:3" x14ac:dyDescent="0.3">
      <c r="A104" s="201">
        <v>101</v>
      </c>
      <c r="B104" s="201" t="s">
        <v>2606</v>
      </c>
      <c r="C104" s="204">
        <v>1787</v>
      </c>
    </row>
    <row r="105" spans="1:3" x14ac:dyDescent="0.3">
      <c r="A105" s="201">
        <v>102</v>
      </c>
      <c r="B105" s="201" t="s">
        <v>2607</v>
      </c>
      <c r="C105" s="204">
        <v>1868</v>
      </c>
    </row>
    <row r="106" spans="1:3" x14ac:dyDescent="0.3">
      <c r="A106" s="201">
        <v>103</v>
      </c>
      <c r="B106" s="201" t="s">
        <v>2608</v>
      </c>
      <c r="C106" s="204">
        <v>1949</v>
      </c>
    </row>
    <row r="107" spans="1:3" x14ac:dyDescent="0.3">
      <c r="A107" s="201">
        <v>104</v>
      </c>
      <c r="B107" s="201" t="s">
        <v>2609</v>
      </c>
      <c r="C107" s="204">
        <v>2030</v>
      </c>
    </row>
    <row r="108" spans="1:3" x14ac:dyDescent="0.3">
      <c r="A108" s="201">
        <v>105</v>
      </c>
      <c r="B108" s="202" t="s">
        <v>2978</v>
      </c>
      <c r="C108" s="204">
        <v>81</v>
      </c>
    </row>
    <row r="109" spans="1:3" x14ac:dyDescent="0.3">
      <c r="A109" s="201">
        <v>106</v>
      </c>
      <c r="B109" s="201" t="s">
        <v>2610</v>
      </c>
      <c r="C109" s="204">
        <v>162</v>
      </c>
    </row>
    <row r="110" spans="1:3" x14ac:dyDescent="0.3">
      <c r="A110" s="201">
        <v>107</v>
      </c>
      <c r="B110" s="201" t="s">
        <v>2611</v>
      </c>
      <c r="C110" s="204">
        <v>243</v>
      </c>
    </row>
    <row r="111" spans="1:3" x14ac:dyDescent="0.3">
      <c r="A111" s="201">
        <v>108</v>
      </c>
      <c r="B111" s="201" t="s">
        <v>2612</v>
      </c>
      <c r="C111" s="204">
        <v>324</v>
      </c>
    </row>
    <row r="112" spans="1:3" x14ac:dyDescent="0.3">
      <c r="A112" s="201">
        <v>109</v>
      </c>
      <c r="B112" s="201" t="s">
        <v>2613</v>
      </c>
      <c r="C112" s="204">
        <v>405</v>
      </c>
    </row>
    <row r="113" spans="1:3" x14ac:dyDescent="0.3">
      <c r="A113" s="201">
        <v>110</v>
      </c>
      <c r="B113" s="201" t="s">
        <v>2614</v>
      </c>
      <c r="C113" s="204">
        <v>486</v>
      </c>
    </row>
    <row r="114" spans="1:3" x14ac:dyDescent="0.3">
      <c r="A114" s="201">
        <v>111</v>
      </c>
      <c r="B114" s="201" t="s">
        <v>2615</v>
      </c>
      <c r="C114" s="204">
        <v>567</v>
      </c>
    </row>
    <row r="115" spans="1:3" x14ac:dyDescent="0.3">
      <c r="A115" s="201">
        <v>112</v>
      </c>
      <c r="B115" s="201" t="s">
        <v>2616</v>
      </c>
      <c r="C115" s="204">
        <v>648</v>
      </c>
    </row>
    <row r="116" spans="1:3" x14ac:dyDescent="0.3">
      <c r="A116" s="201">
        <v>113</v>
      </c>
      <c r="B116" s="201" t="s">
        <v>2617</v>
      </c>
      <c r="C116" s="204">
        <v>729</v>
      </c>
    </row>
    <row r="117" spans="1:3" x14ac:dyDescent="0.3">
      <c r="A117" s="201">
        <v>114</v>
      </c>
      <c r="B117" s="201" t="s">
        <v>2618</v>
      </c>
      <c r="C117" s="204">
        <v>810</v>
      </c>
    </row>
    <row r="118" spans="1:3" x14ac:dyDescent="0.3">
      <c r="A118" s="201">
        <v>115</v>
      </c>
      <c r="B118" s="201" t="s">
        <v>2619</v>
      </c>
      <c r="C118" s="204">
        <v>891</v>
      </c>
    </row>
    <row r="119" spans="1:3" x14ac:dyDescent="0.3">
      <c r="A119" s="201">
        <v>116</v>
      </c>
      <c r="B119" s="201" t="s">
        <v>2620</v>
      </c>
      <c r="C119" s="204">
        <v>972</v>
      </c>
    </row>
    <row r="120" spans="1:3" x14ac:dyDescent="0.3">
      <c r="A120" s="201">
        <v>117</v>
      </c>
      <c r="B120" s="201" t="s">
        <v>2621</v>
      </c>
      <c r="C120" s="204">
        <v>1053</v>
      </c>
    </row>
    <row r="121" spans="1:3" x14ac:dyDescent="0.3">
      <c r="A121" s="201">
        <v>118</v>
      </c>
      <c r="B121" s="201" t="s">
        <v>2622</v>
      </c>
      <c r="C121" s="204">
        <v>1134</v>
      </c>
    </row>
    <row r="122" spans="1:3" x14ac:dyDescent="0.3">
      <c r="A122" s="201">
        <v>119</v>
      </c>
      <c r="B122" s="201" t="s">
        <v>2623</v>
      </c>
      <c r="C122" s="204">
        <v>1215</v>
      </c>
    </row>
    <row r="123" spans="1:3" x14ac:dyDescent="0.3">
      <c r="A123" s="201">
        <v>120</v>
      </c>
      <c r="B123" s="201" t="s">
        <v>2624</v>
      </c>
      <c r="C123" s="204">
        <v>1296</v>
      </c>
    </row>
    <row r="124" spans="1:3" x14ac:dyDescent="0.3">
      <c r="A124" s="201">
        <v>121</v>
      </c>
      <c r="B124" s="201" t="s">
        <v>2625</v>
      </c>
      <c r="C124" s="204">
        <v>1377</v>
      </c>
    </row>
    <row r="125" spans="1:3" x14ac:dyDescent="0.3">
      <c r="A125" s="201">
        <v>122</v>
      </c>
      <c r="B125" s="201" t="s">
        <v>2626</v>
      </c>
      <c r="C125" s="204">
        <v>1458</v>
      </c>
    </row>
    <row r="126" spans="1:3" x14ac:dyDescent="0.3">
      <c r="A126" s="201">
        <v>123</v>
      </c>
      <c r="B126" s="201" t="s">
        <v>2627</v>
      </c>
      <c r="C126" s="204">
        <v>1539</v>
      </c>
    </row>
    <row r="127" spans="1:3" x14ac:dyDescent="0.3">
      <c r="A127" s="201">
        <v>124</v>
      </c>
      <c r="B127" s="201" t="s">
        <v>2628</v>
      </c>
      <c r="C127" s="204">
        <v>1620</v>
      </c>
    </row>
    <row r="128" spans="1:3" x14ac:dyDescent="0.3">
      <c r="A128" s="201">
        <v>125</v>
      </c>
      <c r="B128" s="201" t="s">
        <v>2629</v>
      </c>
      <c r="C128" s="204">
        <v>1701</v>
      </c>
    </row>
    <row r="129" spans="1:3" x14ac:dyDescent="0.3">
      <c r="A129" s="201">
        <v>126</v>
      </c>
      <c r="B129" s="201" t="s">
        <v>2630</v>
      </c>
      <c r="C129" s="204">
        <v>102</v>
      </c>
    </row>
    <row r="130" spans="1:3" x14ac:dyDescent="0.3">
      <c r="A130" s="201">
        <v>127</v>
      </c>
      <c r="B130" s="201" t="s">
        <v>2631</v>
      </c>
      <c r="C130" s="204">
        <v>148</v>
      </c>
    </row>
    <row r="131" spans="1:3" x14ac:dyDescent="0.3">
      <c r="A131" s="201">
        <v>128</v>
      </c>
      <c r="B131" s="201" t="s">
        <v>2632</v>
      </c>
      <c r="C131" s="204">
        <v>191</v>
      </c>
    </row>
    <row r="132" spans="1:3" x14ac:dyDescent="0.3">
      <c r="A132" s="201">
        <v>129</v>
      </c>
      <c r="B132" s="201" t="s">
        <v>2633</v>
      </c>
      <c r="C132" s="204">
        <v>232</v>
      </c>
    </row>
    <row r="133" spans="1:3" x14ac:dyDescent="0.3">
      <c r="A133" s="201">
        <v>130</v>
      </c>
      <c r="B133" s="201" t="s">
        <v>2634</v>
      </c>
      <c r="C133" s="204">
        <v>268</v>
      </c>
    </row>
    <row r="134" spans="1:3" x14ac:dyDescent="0.3">
      <c r="A134" s="201">
        <v>131</v>
      </c>
      <c r="B134" s="201" t="s">
        <v>2635</v>
      </c>
      <c r="C134" s="204">
        <v>302</v>
      </c>
    </row>
    <row r="135" spans="1:3" x14ac:dyDescent="0.3">
      <c r="A135" s="201">
        <v>132</v>
      </c>
      <c r="B135" s="201" t="s">
        <v>2636</v>
      </c>
      <c r="C135" s="204">
        <v>336</v>
      </c>
    </row>
    <row r="136" spans="1:3" x14ac:dyDescent="0.3">
      <c r="A136" s="201">
        <v>133</v>
      </c>
      <c r="B136" s="201" t="s">
        <v>2637</v>
      </c>
      <c r="C136" s="204">
        <v>370</v>
      </c>
    </row>
    <row r="137" spans="1:3" x14ac:dyDescent="0.3">
      <c r="A137" s="201">
        <v>134</v>
      </c>
      <c r="B137" s="201" t="s">
        <v>2638</v>
      </c>
      <c r="C137" s="204">
        <v>404</v>
      </c>
    </row>
    <row r="138" spans="1:3" x14ac:dyDescent="0.3">
      <c r="A138" s="201">
        <v>135</v>
      </c>
      <c r="B138" s="201" t="s">
        <v>2639</v>
      </c>
      <c r="C138" s="204">
        <v>438</v>
      </c>
    </row>
    <row r="139" spans="1:3" x14ac:dyDescent="0.3">
      <c r="A139" s="201">
        <v>136</v>
      </c>
      <c r="B139" s="201" t="s">
        <v>2640</v>
      </c>
      <c r="C139" s="204">
        <v>472</v>
      </c>
    </row>
    <row r="140" spans="1:3" x14ac:dyDescent="0.3">
      <c r="A140" s="201">
        <v>137</v>
      </c>
      <c r="B140" s="201" t="s">
        <v>2641</v>
      </c>
      <c r="C140" s="204">
        <v>506</v>
      </c>
    </row>
    <row r="141" spans="1:3" x14ac:dyDescent="0.3">
      <c r="A141" s="201">
        <v>138</v>
      </c>
      <c r="B141" s="201" t="s">
        <v>2642</v>
      </c>
      <c r="C141" s="204">
        <v>540</v>
      </c>
    </row>
    <row r="142" spans="1:3" x14ac:dyDescent="0.3">
      <c r="A142" s="201">
        <v>139</v>
      </c>
      <c r="B142" s="201" t="s">
        <v>2643</v>
      </c>
      <c r="C142" s="204">
        <v>574</v>
      </c>
    </row>
    <row r="143" spans="1:3" x14ac:dyDescent="0.3">
      <c r="A143" s="201">
        <v>140</v>
      </c>
      <c r="B143" s="201" t="s">
        <v>2644</v>
      </c>
      <c r="C143" s="204">
        <v>608</v>
      </c>
    </row>
    <row r="144" spans="1:3" x14ac:dyDescent="0.3">
      <c r="A144" s="201">
        <v>141</v>
      </c>
      <c r="B144" s="201" t="s">
        <v>2645</v>
      </c>
      <c r="C144" s="204">
        <v>642</v>
      </c>
    </row>
    <row r="145" spans="1:3" x14ac:dyDescent="0.3">
      <c r="A145" s="201">
        <v>142</v>
      </c>
      <c r="B145" s="201" t="s">
        <v>2646</v>
      </c>
      <c r="C145" s="204">
        <v>676</v>
      </c>
    </row>
    <row r="146" spans="1:3" x14ac:dyDescent="0.3">
      <c r="A146" s="201">
        <v>143</v>
      </c>
      <c r="B146" s="201" t="s">
        <v>2647</v>
      </c>
      <c r="C146" s="204">
        <v>710</v>
      </c>
    </row>
    <row r="147" spans="1:3" x14ac:dyDescent="0.3">
      <c r="A147" s="201">
        <v>144</v>
      </c>
      <c r="B147" s="201" t="s">
        <v>2648</v>
      </c>
      <c r="C147" s="204">
        <v>744</v>
      </c>
    </row>
    <row r="148" spans="1:3" x14ac:dyDescent="0.3">
      <c r="A148" s="201">
        <v>145</v>
      </c>
      <c r="B148" s="201" t="s">
        <v>2649</v>
      </c>
      <c r="C148" s="204">
        <v>778</v>
      </c>
    </row>
    <row r="149" spans="1:3" x14ac:dyDescent="0.3">
      <c r="A149" s="201">
        <v>146</v>
      </c>
      <c r="B149" s="201" t="s">
        <v>2650</v>
      </c>
      <c r="C149" s="204">
        <v>812</v>
      </c>
    </row>
    <row r="150" spans="1:3" x14ac:dyDescent="0.3">
      <c r="A150" s="201">
        <v>147</v>
      </c>
      <c r="B150" s="201" t="s">
        <v>2651</v>
      </c>
      <c r="C150" s="204">
        <v>846</v>
      </c>
    </row>
    <row r="151" spans="1:3" x14ac:dyDescent="0.3">
      <c r="A151" s="201">
        <v>148</v>
      </c>
      <c r="B151" s="201" t="s">
        <v>2652</v>
      </c>
      <c r="C151" s="204">
        <v>880</v>
      </c>
    </row>
    <row r="152" spans="1:3" x14ac:dyDescent="0.3">
      <c r="A152" s="201">
        <v>149</v>
      </c>
      <c r="B152" s="201" t="s">
        <v>2653</v>
      </c>
      <c r="C152" s="204">
        <v>914</v>
      </c>
    </row>
    <row r="153" spans="1:3" x14ac:dyDescent="0.3">
      <c r="A153" s="201">
        <v>150</v>
      </c>
      <c r="B153" s="201" t="s">
        <v>2654</v>
      </c>
      <c r="C153" s="204">
        <v>948</v>
      </c>
    </row>
    <row r="154" spans="1:3" x14ac:dyDescent="0.3">
      <c r="A154" s="201">
        <v>151</v>
      </c>
      <c r="B154" s="201" t="s">
        <v>2655</v>
      </c>
      <c r="C154" s="204">
        <v>982</v>
      </c>
    </row>
    <row r="155" spans="1:3" x14ac:dyDescent="0.3">
      <c r="A155" s="201">
        <v>152</v>
      </c>
      <c r="B155" s="201" t="s">
        <v>2656</v>
      </c>
      <c r="C155" s="204">
        <v>1016</v>
      </c>
    </row>
    <row r="156" spans="1:3" x14ac:dyDescent="0.3">
      <c r="A156" s="201">
        <v>153</v>
      </c>
      <c r="B156" s="201" t="s">
        <v>2657</v>
      </c>
      <c r="C156" s="204">
        <v>1050</v>
      </c>
    </row>
    <row r="157" spans="1:3" x14ac:dyDescent="0.3">
      <c r="A157" s="201">
        <v>154</v>
      </c>
      <c r="B157" s="201" t="s">
        <v>2658</v>
      </c>
      <c r="C157" s="204">
        <v>1084</v>
      </c>
    </row>
    <row r="158" spans="1:3" x14ac:dyDescent="0.3">
      <c r="A158" s="201">
        <v>155</v>
      </c>
      <c r="B158" s="201" t="s">
        <v>2659</v>
      </c>
      <c r="C158" s="204">
        <v>1118</v>
      </c>
    </row>
    <row r="159" spans="1:3" x14ac:dyDescent="0.3">
      <c r="A159" s="201">
        <v>156</v>
      </c>
      <c r="B159" s="201" t="s">
        <v>2660</v>
      </c>
      <c r="C159" s="204">
        <v>1152</v>
      </c>
    </row>
    <row r="160" spans="1:3" x14ac:dyDescent="0.3">
      <c r="A160" s="201">
        <v>157</v>
      </c>
      <c r="B160" s="201" t="s">
        <v>2661</v>
      </c>
      <c r="C160" s="204">
        <v>1186</v>
      </c>
    </row>
    <row r="161" spans="1:3" x14ac:dyDescent="0.3">
      <c r="A161" s="201">
        <v>158</v>
      </c>
      <c r="B161" s="201" t="s">
        <v>2662</v>
      </c>
      <c r="C161" s="204">
        <v>1220</v>
      </c>
    </row>
    <row r="162" spans="1:3" x14ac:dyDescent="0.3">
      <c r="A162" s="201">
        <v>159</v>
      </c>
      <c r="B162" s="201" t="s">
        <v>2663</v>
      </c>
      <c r="C162" s="204">
        <v>1254</v>
      </c>
    </row>
    <row r="163" spans="1:3" x14ac:dyDescent="0.3">
      <c r="A163" s="201">
        <v>160</v>
      </c>
      <c r="B163" s="201" t="s">
        <v>2664</v>
      </c>
      <c r="C163" s="204">
        <v>1288</v>
      </c>
    </row>
    <row r="164" spans="1:3" x14ac:dyDescent="0.3">
      <c r="A164" s="201">
        <v>161</v>
      </c>
      <c r="B164" s="201" t="s">
        <v>2665</v>
      </c>
      <c r="C164" s="204">
        <v>1322</v>
      </c>
    </row>
    <row r="165" spans="1:3" x14ac:dyDescent="0.3">
      <c r="A165" s="201">
        <v>162</v>
      </c>
      <c r="B165" s="201" t="s">
        <v>2666</v>
      </c>
      <c r="C165" s="204">
        <v>1356</v>
      </c>
    </row>
    <row r="166" spans="1:3" x14ac:dyDescent="0.3">
      <c r="A166" s="201">
        <v>163</v>
      </c>
      <c r="B166" s="201" t="s">
        <v>2667</v>
      </c>
      <c r="C166" s="204">
        <v>1390</v>
      </c>
    </row>
    <row r="167" spans="1:3" x14ac:dyDescent="0.3">
      <c r="A167" s="201">
        <v>164</v>
      </c>
      <c r="B167" s="201" t="s">
        <v>2668</v>
      </c>
      <c r="C167" s="204">
        <v>1424</v>
      </c>
    </row>
    <row r="168" spans="1:3" x14ac:dyDescent="0.3">
      <c r="A168" s="201">
        <v>165</v>
      </c>
      <c r="B168" s="201" t="s">
        <v>2669</v>
      </c>
      <c r="C168" s="204">
        <v>1458</v>
      </c>
    </row>
    <row r="169" spans="1:3" x14ac:dyDescent="0.3">
      <c r="A169" s="201">
        <v>166</v>
      </c>
      <c r="B169" s="201" t="s">
        <v>2670</v>
      </c>
      <c r="C169" s="204">
        <v>1492</v>
      </c>
    </row>
    <row r="170" spans="1:3" x14ac:dyDescent="0.3">
      <c r="A170" s="201">
        <v>167</v>
      </c>
      <c r="B170" s="202" t="s">
        <v>2977</v>
      </c>
      <c r="C170" s="204">
        <v>34</v>
      </c>
    </row>
    <row r="171" spans="1:3" x14ac:dyDescent="0.3">
      <c r="A171" s="201">
        <v>168</v>
      </c>
      <c r="B171" s="201" t="s">
        <v>2671</v>
      </c>
      <c r="C171" s="204">
        <v>68</v>
      </c>
    </row>
    <row r="172" spans="1:3" x14ac:dyDescent="0.3">
      <c r="A172" s="201">
        <v>169</v>
      </c>
      <c r="B172" s="201" t="s">
        <v>2672</v>
      </c>
      <c r="C172" s="204">
        <v>102</v>
      </c>
    </row>
    <row r="173" spans="1:3" x14ac:dyDescent="0.3">
      <c r="A173" s="201">
        <v>170</v>
      </c>
      <c r="B173" s="201" t="s">
        <v>2673</v>
      </c>
      <c r="C173" s="204">
        <v>136</v>
      </c>
    </row>
    <row r="174" spans="1:3" x14ac:dyDescent="0.3">
      <c r="A174" s="201">
        <v>171</v>
      </c>
      <c r="B174" s="201" t="s">
        <v>2674</v>
      </c>
      <c r="C174" s="204">
        <v>170</v>
      </c>
    </row>
    <row r="175" spans="1:3" x14ac:dyDescent="0.3">
      <c r="A175" s="201">
        <v>172</v>
      </c>
      <c r="B175" s="201" t="s">
        <v>2675</v>
      </c>
      <c r="C175" s="204">
        <v>204</v>
      </c>
    </row>
    <row r="176" spans="1:3" x14ac:dyDescent="0.3">
      <c r="A176" s="201">
        <v>173</v>
      </c>
      <c r="B176" s="201" t="s">
        <v>2676</v>
      </c>
      <c r="C176" s="204">
        <v>238</v>
      </c>
    </row>
    <row r="177" spans="1:3" x14ac:dyDescent="0.3">
      <c r="A177" s="201">
        <v>174</v>
      </c>
      <c r="B177" s="201" t="s">
        <v>2677</v>
      </c>
      <c r="C177" s="204">
        <v>272</v>
      </c>
    </row>
    <row r="178" spans="1:3" x14ac:dyDescent="0.3">
      <c r="A178" s="201">
        <v>175</v>
      </c>
      <c r="B178" s="201" t="s">
        <v>2678</v>
      </c>
      <c r="C178" s="204">
        <v>306</v>
      </c>
    </row>
    <row r="179" spans="1:3" x14ac:dyDescent="0.3">
      <c r="A179" s="201">
        <v>176</v>
      </c>
      <c r="B179" s="201" t="s">
        <v>2679</v>
      </c>
      <c r="C179" s="204">
        <v>340</v>
      </c>
    </row>
    <row r="180" spans="1:3" x14ac:dyDescent="0.3">
      <c r="A180" s="201">
        <v>177</v>
      </c>
      <c r="B180" s="201" t="s">
        <v>2680</v>
      </c>
      <c r="C180" s="204">
        <v>374</v>
      </c>
    </row>
    <row r="181" spans="1:3" x14ac:dyDescent="0.3">
      <c r="A181" s="201">
        <v>178</v>
      </c>
      <c r="B181" s="201" t="s">
        <v>2681</v>
      </c>
      <c r="C181" s="204">
        <v>408</v>
      </c>
    </row>
    <row r="182" spans="1:3" x14ac:dyDescent="0.3">
      <c r="A182" s="201">
        <v>179</v>
      </c>
      <c r="B182" s="201" t="s">
        <v>2682</v>
      </c>
      <c r="C182" s="204">
        <v>442</v>
      </c>
    </row>
    <row r="183" spans="1:3" x14ac:dyDescent="0.3">
      <c r="A183" s="201">
        <v>180</v>
      </c>
      <c r="B183" s="201" t="s">
        <v>2683</v>
      </c>
      <c r="C183" s="204">
        <v>476</v>
      </c>
    </row>
    <row r="184" spans="1:3" x14ac:dyDescent="0.3">
      <c r="A184" s="201">
        <v>181</v>
      </c>
      <c r="B184" s="201" t="s">
        <v>2684</v>
      </c>
      <c r="C184" s="204">
        <v>510</v>
      </c>
    </row>
    <row r="185" spans="1:3" x14ac:dyDescent="0.3">
      <c r="A185" s="201">
        <v>182</v>
      </c>
      <c r="B185" s="201" t="s">
        <v>2685</v>
      </c>
      <c r="C185" s="204">
        <v>544</v>
      </c>
    </row>
    <row r="186" spans="1:3" x14ac:dyDescent="0.3">
      <c r="A186" s="201">
        <v>183</v>
      </c>
      <c r="B186" s="201" t="s">
        <v>2686</v>
      </c>
      <c r="C186" s="204">
        <v>578</v>
      </c>
    </row>
    <row r="187" spans="1:3" x14ac:dyDescent="0.3">
      <c r="A187" s="201">
        <v>184</v>
      </c>
      <c r="B187" s="201" t="s">
        <v>2687</v>
      </c>
      <c r="C187" s="204">
        <v>612</v>
      </c>
    </row>
    <row r="188" spans="1:3" x14ac:dyDescent="0.3">
      <c r="A188" s="201">
        <v>185</v>
      </c>
      <c r="B188" s="201" t="s">
        <v>2688</v>
      </c>
      <c r="C188" s="204">
        <v>646</v>
      </c>
    </row>
    <row r="189" spans="1:3" x14ac:dyDescent="0.3">
      <c r="A189" s="201">
        <v>186</v>
      </c>
      <c r="B189" s="201" t="s">
        <v>2689</v>
      </c>
      <c r="C189" s="204">
        <v>680</v>
      </c>
    </row>
    <row r="190" spans="1:3" x14ac:dyDescent="0.3">
      <c r="A190" s="201">
        <v>187</v>
      </c>
      <c r="B190" s="201" t="s">
        <v>2690</v>
      </c>
      <c r="C190" s="204">
        <v>714</v>
      </c>
    </row>
    <row r="191" spans="1:3" x14ac:dyDescent="0.3">
      <c r="A191" s="201">
        <v>188</v>
      </c>
      <c r="B191" s="201" t="s">
        <v>2691</v>
      </c>
      <c r="C191" s="204">
        <v>748</v>
      </c>
    </row>
    <row r="192" spans="1:3" x14ac:dyDescent="0.3">
      <c r="A192" s="201">
        <v>189</v>
      </c>
      <c r="B192" s="201" t="s">
        <v>2692</v>
      </c>
      <c r="C192" s="204">
        <v>782</v>
      </c>
    </row>
    <row r="193" spans="1:3" x14ac:dyDescent="0.3">
      <c r="A193" s="201">
        <v>190</v>
      </c>
      <c r="B193" s="201" t="s">
        <v>2693</v>
      </c>
      <c r="C193" s="204">
        <v>816</v>
      </c>
    </row>
    <row r="194" spans="1:3" x14ac:dyDescent="0.3">
      <c r="A194" s="201">
        <v>191</v>
      </c>
      <c r="B194" s="201" t="s">
        <v>2694</v>
      </c>
      <c r="C194" s="204">
        <v>850</v>
      </c>
    </row>
    <row r="195" spans="1:3" x14ac:dyDescent="0.3">
      <c r="A195" s="201">
        <v>192</v>
      </c>
      <c r="B195" s="201" t="s">
        <v>2695</v>
      </c>
      <c r="C195" s="204">
        <v>884</v>
      </c>
    </row>
    <row r="196" spans="1:3" x14ac:dyDescent="0.3">
      <c r="A196" s="201">
        <v>193</v>
      </c>
      <c r="B196" s="201" t="s">
        <v>2696</v>
      </c>
      <c r="C196" s="204">
        <v>918</v>
      </c>
    </row>
    <row r="197" spans="1:3" x14ac:dyDescent="0.3">
      <c r="A197" s="201">
        <v>194</v>
      </c>
      <c r="B197" s="201" t="s">
        <v>2697</v>
      </c>
      <c r="C197" s="204">
        <v>952</v>
      </c>
    </row>
    <row r="198" spans="1:3" x14ac:dyDescent="0.3">
      <c r="A198" s="201">
        <v>195</v>
      </c>
      <c r="B198" s="201" t="s">
        <v>2698</v>
      </c>
      <c r="C198" s="204">
        <v>986</v>
      </c>
    </row>
    <row r="199" spans="1:3" x14ac:dyDescent="0.3">
      <c r="A199" s="201">
        <v>196</v>
      </c>
      <c r="B199" s="201" t="s">
        <v>2699</v>
      </c>
      <c r="C199" s="204">
        <v>1020</v>
      </c>
    </row>
    <row r="200" spans="1:3" x14ac:dyDescent="0.3">
      <c r="A200" s="201">
        <v>197</v>
      </c>
      <c r="B200" s="201" t="s">
        <v>2700</v>
      </c>
      <c r="C200" s="204">
        <v>1054</v>
      </c>
    </row>
    <row r="201" spans="1:3" x14ac:dyDescent="0.3">
      <c r="A201" s="201">
        <v>198</v>
      </c>
      <c r="B201" s="201" t="s">
        <v>2701</v>
      </c>
      <c r="C201" s="204">
        <v>1088</v>
      </c>
    </row>
    <row r="202" spans="1:3" x14ac:dyDescent="0.3">
      <c r="A202" s="201">
        <v>199</v>
      </c>
      <c r="B202" s="201" t="s">
        <v>2702</v>
      </c>
      <c r="C202" s="204">
        <v>1122</v>
      </c>
    </row>
    <row r="203" spans="1:3" x14ac:dyDescent="0.3">
      <c r="A203" s="201">
        <v>200</v>
      </c>
      <c r="B203" s="201" t="s">
        <v>2703</v>
      </c>
      <c r="C203" s="204">
        <v>1156</v>
      </c>
    </row>
    <row r="204" spans="1:3" x14ac:dyDescent="0.3">
      <c r="A204" s="201">
        <v>201</v>
      </c>
      <c r="B204" s="201" t="s">
        <v>2704</v>
      </c>
      <c r="C204" s="204">
        <v>1190</v>
      </c>
    </row>
    <row r="205" spans="1:3" x14ac:dyDescent="0.3">
      <c r="A205" s="201">
        <v>202</v>
      </c>
      <c r="B205" s="201" t="s">
        <v>2705</v>
      </c>
      <c r="C205" s="204">
        <v>1224</v>
      </c>
    </row>
    <row r="206" spans="1:3" x14ac:dyDescent="0.3">
      <c r="A206" s="201">
        <v>203</v>
      </c>
      <c r="B206" s="201" t="s">
        <v>2706</v>
      </c>
      <c r="C206" s="204">
        <v>1258</v>
      </c>
    </row>
    <row r="207" spans="1:3" x14ac:dyDescent="0.3">
      <c r="A207" s="201">
        <v>204</v>
      </c>
      <c r="B207" s="201" t="s">
        <v>2707</v>
      </c>
      <c r="C207" s="204">
        <v>1292</v>
      </c>
    </row>
    <row r="208" spans="1:3" x14ac:dyDescent="0.3">
      <c r="A208" s="201">
        <v>205</v>
      </c>
      <c r="B208" s="201" t="s">
        <v>2708</v>
      </c>
      <c r="C208" s="204">
        <v>1326</v>
      </c>
    </row>
    <row r="209" spans="1:3" x14ac:dyDescent="0.3">
      <c r="A209" s="201">
        <v>206</v>
      </c>
      <c r="B209" s="201" t="s">
        <v>2709</v>
      </c>
      <c r="C209" s="204">
        <v>1360</v>
      </c>
    </row>
    <row r="210" spans="1:3" x14ac:dyDescent="0.3">
      <c r="A210" s="201">
        <v>207</v>
      </c>
      <c r="B210" s="201" t="s">
        <v>2710</v>
      </c>
      <c r="C210" s="204">
        <v>1394</v>
      </c>
    </row>
    <row r="211" spans="1:3" x14ac:dyDescent="0.3">
      <c r="A211" s="201">
        <v>208</v>
      </c>
      <c r="B211" s="201" t="s">
        <v>2711</v>
      </c>
      <c r="C211" s="204">
        <v>1428</v>
      </c>
    </row>
    <row r="212" spans="1:3" x14ac:dyDescent="0.3">
      <c r="A212" s="201">
        <v>209</v>
      </c>
      <c r="B212" s="201" t="s">
        <v>2712</v>
      </c>
      <c r="C212" s="204">
        <v>102</v>
      </c>
    </row>
    <row r="213" spans="1:3" x14ac:dyDescent="0.3">
      <c r="A213" s="201">
        <v>210</v>
      </c>
      <c r="B213" s="201" t="s">
        <v>2713</v>
      </c>
      <c r="C213" s="204">
        <v>191</v>
      </c>
    </row>
    <row r="214" spans="1:3" x14ac:dyDescent="0.3">
      <c r="A214" s="201">
        <v>211</v>
      </c>
      <c r="B214" s="201" t="s">
        <v>2714</v>
      </c>
      <c r="C214" s="204">
        <v>268</v>
      </c>
    </row>
    <row r="215" spans="1:3" x14ac:dyDescent="0.3">
      <c r="A215" s="201">
        <v>212</v>
      </c>
      <c r="B215" s="201" t="s">
        <v>2715</v>
      </c>
      <c r="C215" s="204">
        <v>336</v>
      </c>
    </row>
    <row r="216" spans="1:3" x14ac:dyDescent="0.3">
      <c r="A216" s="201">
        <v>213</v>
      </c>
      <c r="B216" s="201" t="s">
        <v>2716</v>
      </c>
      <c r="C216" s="204">
        <v>404</v>
      </c>
    </row>
    <row r="217" spans="1:3" x14ac:dyDescent="0.3">
      <c r="A217" s="201">
        <v>214</v>
      </c>
      <c r="B217" s="201" t="s">
        <v>2717</v>
      </c>
      <c r="C217" s="204">
        <v>472</v>
      </c>
    </row>
    <row r="218" spans="1:3" x14ac:dyDescent="0.3">
      <c r="A218" s="201">
        <v>215</v>
      </c>
      <c r="B218" s="201" t="s">
        <v>2718</v>
      </c>
      <c r="C218" s="204">
        <v>540</v>
      </c>
    </row>
    <row r="219" spans="1:3" x14ac:dyDescent="0.3">
      <c r="A219" s="201">
        <v>216</v>
      </c>
      <c r="B219" s="201" t="s">
        <v>2719</v>
      </c>
      <c r="C219" s="204">
        <v>608</v>
      </c>
    </row>
    <row r="220" spans="1:3" x14ac:dyDescent="0.3">
      <c r="A220" s="201">
        <v>217</v>
      </c>
      <c r="B220" s="201" t="s">
        <v>2720</v>
      </c>
      <c r="C220" s="204">
        <v>676</v>
      </c>
    </row>
    <row r="221" spans="1:3" x14ac:dyDescent="0.3">
      <c r="A221" s="201">
        <v>218</v>
      </c>
      <c r="B221" s="201" t="s">
        <v>2721</v>
      </c>
      <c r="C221" s="204">
        <v>744</v>
      </c>
    </row>
    <row r="222" spans="1:3" x14ac:dyDescent="0.3">
      <c r="A222" s="201">
        <v>219</v>
      </c>
      <c r="B222" s="201" t="s">
        <v>2722</v>
      </c>
      <c r="C222" s="204">
        <v>812</v>
      </c>
    </row>
    <row r="223" spans="1:3" x14ac:dyDescent="0.3">
      <c r="A223" s="201">
        <v>220</v>
      </c>
      <c r="B223" s="201" t="s">
        <v>2723</v>
      </c>
      <c r="C223" s="204">
        <v>880</v>
      </c>
    </row>
    <row r="224" spans="1:3" x14ac:dyDescent="0.3">
      <c r="A224" s="201">
        <v>221</v>
      </c>
      <c r="B224" s="201" t="s">
        <v>2724</v>
      </c>
      <c r="C224" s="204">
        <v>948</v>
      </c>
    </row>
    <row r="225" spans="1:3" x14ac:dyDescent="0.3">
      <c r="A225" s="201">
        <v>222</v>
      </c>
      <c r="B225" s="201" t="s">
        <v>2725</v>
      </c>
      <c r="C225" s="204">
        <v>1016</v>
      </c>
    </row>
    <row r="226" spans="1:3" x14ac:dyDescent="0.3">
      <c r="A226" s="201">
        <v>223</v>
      </c>
      <c r="B226" s="201" t="s">
        <v>2726</v>
      </c>
      <c r="C226" s="204">
        <v>1084</v>
      </c>
    </row>
    <row r="227" spans="1:3" x14ac:dyDescent="0.3">
      <c r="A227" s="201">
        <v>224</v>
      </c>
      <c r="B227" s="201" t="s">
        <v>2727</v>
      </c>
      <c r="C227" s="204">
        <v>1152</v>
      </c>
    </row>
    <row r="228" spans="1:3" x14ac:dyDescent="0.3">
      <c r="A228" s="201">
        <v>225</v>
      </c>
      <c r="B228" s="201" t="s">
        <v>2728</v>
      </c>
      <c r="C228" s="204">
        <v>1220</v>
      </c>
    </row>
    <row r="229" spans="1:3" x14ac:dyDescent="0.3">
      <c r="A229" s="201">
        <v>226</v>
      </c>
      <c r="B229" s="201" t="s">
        <v>2729</v>
      </c>
      <c r="C229" s="204">
        <v>1288</v>
      </c>
    </row>
    <row r="230" spans="1:3" x14ac:dyDescent="0.3">
      <c r="A230" s="201">
        <v>227</v>
      </c>
      <c r="B230" s="201" t="s">
        <v>2730</v>
      </c>
      <c r="C230" s="204">
        <v>1356</v>
      </c>
    </row>
    <row r="231" spans="1:3" x14ac:dyDescent="0.3">
      <c r="A231" s="201">
        <v>228</v>
      </c>
      <c r="B231" s="201" t="s">
        <v>2731</v>
      </c>
      <c r="C231" s="204">
        <v>1424</v>
      </c>
    </row>
    <row r="232" spans="1:3" x14ac:dyDescent="0.3">
      <c r="A232" s="201">
        <v>229</v>
      </c>
      <c r="B232" s="201" t="s">
        <v>2732</v>
      </c>
      <c r="C232" s="204">
        <v>1492</v>
      </c>
    </row>
    <row r="233" spans="1:3" x14ac:dyDescent="0.3">
      <c r="A233" s="201">
        <v>230</v>
      </c>
      <c r="B233" s="202" t="s">
        <v>2976</v>
      </c>
      <c r="C233" s="204">
        <v>68</v>
      </c>
    </row>
    <row r="234" spans="1:3" x14ac:dyDescent="0.3">
      <c r="A234" s="201">
        <v>231</v>
      </c>
      <c r="B234" s="201" t="s">
        <v>2733</v>
      </c>
      <c r="C234" s="204">
        <v>136</v>
      </c>
    </row>
    <row r="235" spans="1:3" x14ac:dyDescent="0.3">
      <c r="A235" s="201">
        <v>232</v>
      </c>
      <c r="B235" s="201" t="s">
        <v>2734</v>
      </c>
      <c r="C235" s="204">
        <v>204</v>
      </c>
    </row>
    <row r="236" spans="1:3" x14ac:dyDescent="0.3">
      <c r="A236" s="201">
        <v>233</v>
      </c>
      <c r="B236" s="201" t="s">
        <v>2735</v>
      </c>
      <c r="C236" s="204">
        <v>272</v>
      </c>
    </row>
    <row r="237" spans="1:3" x14ac:dyDescent="0.3">
      <c r="A237" s="201">
        <v>234</v>
      </c>
      <c r="B237" s="201" t="s">
        <v>2736</v>
      </c>
      <c r="C237" s="204">
        <v>340</v>
      </c>
    </row>
    <row r="238" spans="1:3" x14ac:dyDescent="0.3">
      <c r="A238" s="201">
        <v>235</v>
      </c>
      <c r="B238" s="201" t="s">
        <v>2737</v>
      </c>
      <c r="C238" s="204">
        <v>408</v>
      </c>
    </row>
    <row r="239" spans="1:3" x14ac:dyDescent="0.3">
      <c r="A239" s="201">
        <v>236</v>
      </c>
      <c r="B239" s="201" t="s">
        <v>2738</v>
      </c>
      <c r="C239" s="204">
        <v>476</v>
      </c>
    </row>
    <row r="240" spans="1:3" x14ac:dyDescent="0.3">
      <c r="A240" s="201">
        <v>237</v>
      </c>
      <c r="B240" s="201" t="s">
        <v>2739</v>
      </c>
      <c r="C240" s="204">
        <v>544</v>
      </c>
    </row>
    <row r="241" spans="1:3" x14ac:dyDescent="0.3">
      <c r="A241" s="201">
        <v>238</v>
      </c>
      <c r="B241" s="201" t="s">
        <v>2740</v>
      </c>
      <c r="C241" s="204">
        <v>612</v>
      </c>
    </row>
    <row r="242" spans="1:3" x14ac:dyDescent="0.3">
      <c r="A242" s="201">
        <v>239</v>
      </c>
      <c r="B242" s="201" t="s">
        <v>2741</v>
      </c>
      <c r="C242" s="204">
        <v>680</v>
      </c>
    </row>
    <row r="243" spans="1:3" x14ac:dyDescent="0.3">
      <c r="A243" s="201">
        <v>240</v>
      </c>
      <c r="B243" s="201" t="s">
        <v>2742</v>
      </c>
      <c r="C243" s="204">
        <v>748</v>
      </c>
    </row>
    <row r="244" spans="1:3" x14ac:dyDescent="0.3">
      <c r="A244" s="201">
        <v>241</v>
      </c>
      <c r="B244" s="201" t="s">
        <v>2743</v>
      </c>
      <c r="C244" s="204">
        <v>816</v>
      </c>
    </row>
    <row r="245" spans="1:3" x14ac:dyDescent="0.3">
      <c r="A245" s="201">
        <v>242</v>
      </c>
      <c r="B245" s="201" t="s">
        <v>2744</v>
      </c>
      <c r="C245" s="204">
        <v>884</v>
      </c>
    </row>
    <row r="246" spans="1:3" x14ac:dyDescent="0.3">
      <c r="A246" s="201">
        <v>243</v>
      </c>
      <c r="B246" s="201" t="s">
        <v>2745</v>
      </c>
      <c r="C246" s="204">
        <v>952</v>
      </c>
    </row>
    <row r="247" spans="1:3" x14ac:dyDescent="0.3">
      <c r="A247" s="201">
        <v>244</v>
      </c>
      <c r="B247" s="201" t="s">
        <v>2746</v>
      </c>
      <c r="C247" s="204">
        <v>1020</v>
      </c>
    </row>
    <row r="248" spans="1:3" x14ac:dyDescent="0.3">
      <c r="A248" s="201">
        <v>245</v>
      </c>
      <c r="B248" s="201" t="s">
        <v>2747</v>
      </c>
      <c r="C248" s="204">
        <v>1088</v>
      </c>
    </row>
    <row r="249" spans="1:3" x14ac:dyDescent="0.3">
      <c r="A249" s="201">
        <v>246</v>
      </c>
      <c r="B249" s="201" t="s">
        <v>2748</v>
      </c>
      <c r="C249" s="204">
        <v>1156</v>
      </c>
    </row>
    <row r="250" spans="1:3" x14ac:dyDescent="0.3">
      <c r="A250" s="201">
        <v>247</v>
      </c>
      <c r="B250" s="201" t="s">
        <v>2749</v>
      </c>
      <c r="C250" s="204">
        <v>1224</v>
      </c>
    </row>
    <row r="251" spans="1:3" x14ac:dyDescent="0.3">
      <c r="A251" s="201">
        <v>248</v>
      </c>
      <c r="B251" s="201" t="s">
        <v>2750</v>
      </c>
      <c r="C251" s="204">
        <v>1292</v>
      </c>
    </row>
    <row r="252" spans="1:3" x14ac:dyDescent="0.3">
      <c r="A252" s="201">
        <v>249</v>
      </c>
      <c r="B252" s="201" t="s">
        <v>2751</v>
      </c>
      <c r="C252" s="204">
        <v>1360</v>
      </c>
    </row>
    <row r="253" spans="1:3" x14ac:dyDescent="0.3">
      <c r="A253" s="201">
        <v>250</v>
      </c>
      <c r="B253" s="201" t="s">
        <v>2752</v>
      </c>
      <c r="C253" s="204">
        <v>1428</v>
      </c>
    </row>
    <row r="254" spans="1:3" x14ac:dyDescent="0.3">
      <c r="A254" s="201">
        <v>251</v>
      </c>
      <c r="B254" s="205" t="s">
        <v>2975</v>
      </c>
      <c r="C254" s="204">
        <v>144</v>
      </c>
    </row>
    <row r="255" spans="1:3" x14ac:dyDescent="0.3">
      <c r="A255" s="201">
        <v>252</v>
      </c>
      <c r="B255" s="205" t="s">
        <v>2974</v>
      </c>
      <c r="C255" s="204">
        <v>322</v>
      </c>
    </row>
    <row r="256" spans="1:3" x14ac:dyDescent="0.3">
      <c r="A256" s="201">
        <v>253</v>
      </c>
      <c r="B256" s="205" t="s">
        <v>2973</v>
      </c>
      <c r="C256" s="204">
        <v>403</v>
      </c>
    </row>
    <row r="257" spans="1:3" x14ac:dyDescent="0.3">
      <c r="A257" s="201">
        <v>254</v>
      </c>
      <c r="B257" s="205" t="s">
        <v>2972</v>
      </c>
      <c r="C257" s="204">
        <v>485</v>
      </c>
    </row>
    <row r="258" spans="1:3" x14ac:dyDescent="0.3">
      <c r="A258" s="201">
        <v>255</v>
      </c>
      <c r="B258" s="205" t="s">
        <v>2971</v>
      </c>
      <c r="C258" s="204">
        <v>566</v>
      </c>
    </row>
    <row r="259" spans="1:3" x14ac:dyDescent="0.3">
      <c r="A259" s="201">
        <v>256</v>
      </c>
      <c r="B259" s="205" t="s">
        <v>2970</v>
      </c>
      <c r="C259" s="204">
        <v>178</v>
      </c>
    </row>
    <row r="260" spans="1:3" x14ac:dyDescent="0.3">
      <c r="A260" s="201">
        <v>257</v>
      </c>
      <c r="B260" s="205" t="s">
        <v>2753</v>
      </c>
      <c r="C260" s="204">
        <v>259</v>
      </c>
    </row>
    <row r="261" spans="1:3" x14ac:dyDescent="0.3">
      <c r="A261" s="201">
        <v>258</v>
      </c>
      <c r="B261" s="205" t="s">
        <v>2969</v>
      </c>
      <c r="C261" s="204">
        <v>341</v>
      </c>
    </row>
    <row r="262" spans="1:3" x14ac:dyDescent="0.3">
      <c r="A262" s="201">
        <v>259</v>
      </c>
      <c r="B262" s="205" t="s">
        <v>2968</v>
      </c>
      <c r="C262" s="204">
        <v>422</v>
      </c>
    </row>
    <row r="263" spans="1:3" x14ac:dyDescent="0.3">
      <c r="A263" s="201">
        <v>260</v>
      </c>
      <c r="B263" s="205" t="s">
        <v>2967</v>
      </c>
      <c r="C263" s="204">
        <v>81</v>
      </c>
    </row>
    <row r="264" spans="1:3" x14ac:dyDescent="0.3">
      <c r="A264" s="201">
        <v>261</v>
      </c>
      <c r="B264" s="205" t="s">
        <v>2966</v>
      </c>
      <c r="C264" s="204">
        <v>163</v>
      </c>
    </row>
    <row r="265" spans="1:3" x14ac:dyDescent="0.3">
      <c r="A265" s="201">
        <v>262</v>
      </c>
      <c r="B265" s="205" t="s">
        <v>2965</v>
      </c>
      <c r="C265" s="204">
        <v>244</v>
      </c>
    </row>
    <row r="266" spans="1:3" x14ac:dyDescent="0.3">
      <c r="A266" s="201">
        <v>263</v>
      </c>
      <c r="B266" s="205" t="s">
        <v>2964</v>
      </c>
      <c r="C266" s="204">
        <v>82</v>
      </c>
    </row>
    <row r="267" spans="1:3" x14ac:dyDescent="0.3">
      <c r="A267" s="201">
        <v>264</v>
      </c>
      <c r="B267" s="205" t="s">
        <v>2754</v>
      </c>
      <c r="C267" s="204">
        <v>163</v>
      </c>
    </row>
    <row r="268" spans="1:3" x14ac:dyDescent="0.3">
      <c r="A268" s="201">
        <v>265</v>
      </c>
      <c r="B268" s="205" t="s">
        <v>2963</v>
      </c>
      <c r="C268" s="204">
        <v>81</v>
      </c>
    </row>
    <row r="269" spans="1:3" x14ac:dyDescent="0.3">
      <c r="A269" s="201">
        <v>266</v>
      </c>
      <c r="B269" s="205" t="s">
        <v>2962</v>
      </c>
      <c r="C269" s="204">
        <v>144</v>
      </c>
    </row>
    <row r="270" spans="1:3" x14ac:dyDescent="0.3">
      <c r="A270" s="201">
        <v>267</v>
      </c>
      <c r="B270" s="205" t="s">
        <v>2961</v>
      </c>
      <c r="C270" s="204">
        <v>322</v>
      </c>
    </row>
    <row r="271" spans="1:3" x14ac:dyDescent="0.3">
      <c r="A271" s="201">
        <v>268</v>
      </c>
      <c r="B271" s="205" t="s">
        <v>2960</v>
      </c>
      <c r="C271" s="204">
        <v>403</v>
      </c>
    </row>
    <row r="272" spans="1:3" x14ac:dyDescent="0.3">
      <c r="A272" s="201">
        <v>269</v>
      </c>
      <c r="B272" s="205" t="s">
        <v>2959</v>
      </c>
      <c r="C272" s="204">
        <v>485</v>
      </c>
    </row>
    <row r="273" spans="1:3" x14ac:dyDescent="0.3">
      <c r="A273" s="201">
        <v>270</v>
      </c>
      <c r="B273" s="205" t="s">
        <v>2958</v>
      </c>
      <c r="C273" s="204">
        <v>566</v>
      </c>
    </row>
    <row r="274" spans="1:3" x14ac:dyDescent="0.3">
      <c r="A274" s="201">
        <v>271</v>
      </c>
      <c r="B274" s="205" t="s">
        <v>2957</v>
      </c>
      <c r="C274" s="204">
        <v>178</v>
      </c>
    </row>
    <row r="275" spans="1:3" x14ac:dyDescent="0.3">
      <c r="A275" s="201">
        <v>272</v>
      </c>
      <c r="B275" s="205" t="s">
        <v>2956</v>
      </c>
      <c r="C275" s="204">
        <v>259</v>
      </c>
    </row>
    <row r="276" spans="1:3" x14ac:dyDescent="0.3">
      <c r="A276" s="201">
        <v>273</v>
      </c>
      <c r="B276" s="205" t="s">
        <v>2955</v>
      </c>
      <c r="C276" s="204">
        <v>341</v>
      </c>
    </row>
    <row r="277" spans="1:3" x14ac:dyDescent="0.3">
      <c r="A277" s="201">
        <v>274</v>
      </c>
      <c r="B277" s="205" t="s">
        <v>2954</v>
      </c>
      <c r="C277" s="204">
        <v>422</v>
      </c>
    </row>
    <row r="278" spans="1:3" x14ac:dyDescent="0.3">
      <c r="A278" s="201">
        <v>275</v>
      </c>
      <c r="B278" s="205" t="s">
        <v>2755</v>
      </c>
      <c r="C278" s="204">
        <v>81</v>
      </c>
    </row>
    <row r="279" spans="1:3" x14ac:dyDescent="0.3">
      <c r="A279" s="201">
        <v>276</v>
      </c>
      <c r="B279" s="205" t="s">
        <v>2953</v>
      </c>
      <c r="C279" s="204">
        <v>163</v>
      </c>
    </row>
    <row r="280" spans="1:3" x14ac:dyDescent="0.3">
      <c r="A280" s="201">
        <v>277</v>
      </c>
      <c r="B280" s="205" t="s">
        <v>2952</v>
      </c>
      <c r="C280" s="204">
        <v>244</v>
      </c>
    </row>
    <row r="281" spans="1:3" x14ac:dyDescent="0.3">
      <c r="A281" s="201">
        <v>278</v>
      </c>
      <c r="B281" s="205" t="s">
        <v>2951</v>
      </c>
      <c r="C281" s="204">
        <v>82</v>
      </c>
    </row>
    <row r="282" spans="1:3" x14ac:dyDescent="0.3">
      <c r="A282" s="201">
        <v>279</v>
      </c>
      <c r="B282" s="205" t="s">
        <v>2950</v>
      </c>
      <c r="C282" s="204">
        <v>163</v>
      </c>
    </row>
    <row r="283" spans="1:3" x14ac:dyDescent="0.3">
      <c r="A283" s="201">
        <v>280</v>
      </c>
      <c r="B283" s="205" t="s">
        <v>2949</v>
      </c>
      <c r="C283" s="204">
        <v>81</v>
      </c>
    </row>
    <row r="284" spans="1:3" x14ac:dyDescent="0.3">
      <c r="A284" s="201">
        <v>281</v>
      </c>
      <c r="B284" s="202" t="s">
        <v>2948</v>
      </c>
      <c r="C284" s="204">
        <v>90</v>
      </c>
    </row>
    <row r="285" spans="1:3" x14ac:dyDescent="0.3">
      <c r="A285" s="201">
        <v>282</v>
      </c>
      <c r="B285" s="202" t="s">
        <v>2947</v>
      </c>
      <c r="C285" s="204">
        <v>182</v>
      </c>
    </row>
    <row r="286" spans="1:3" x14ac:dyDescent="0.3">
      <c r="A286" s="201">
        <v>283</v>
      </c>
      <c r="B286" s="201" t="s">
        <v>2756</v>
      </c>
      <c r="C286" s="204">
        <v>273</v>
      </c>
    </row>
    <row r="287" spans="1:3" x14ac:dyDescent="0.3">
      <c r="A287" s="201">
        <v>284</v>
      </c>
      <c r="B287" s="201" t="s">
        <v>2757</v>
      </c>
      <c r="C287" s="204">
        <v>365</v>
      </c>
    </row>
    <row r="288" spans="1:3" x14ac:dyDescent="0.3">
      <c r="A288" s="201">
        <v>285</v>
      </c>
      <c r="B288" s="201" t="s">
        <v>2758</v>
      </c>
      <c r="C288" s="204">
        <v>92</v>
      </c>
    </row>
    <row r="289" spans="1:3" x14ac:dyDescent="0.3">
      <c r="A289" s="201">
        <v>286</v>
      </c>
      <c r="B289" s="201" t="s">
        <v>2759</v>
      </c>
      <c r="C289" s="204">
        <v>183</v>
      </c>
    </row>
    <row r="290" spans="1:3" x14ac:dyDescent="0.3">
      <c r="A290" s="201">
        <v>287</v>
      </c>
      <c r="B290" s="201" t="s">
        <v>2760</v>
      </c>
      <c r="C290" s="204">
        <v>275</v>
      </c>
    </row>
    <row r="291" spans="1:3" x14ac:dyDescent="0.3">
      <c r="A291" s="201">
        <v>288</v>
      </c>
      <c r="B291" s="201" t="s">
        <v>2761</v>
      </c>
      <c r="C291" s="204">
        <v>91</v>
      </c>
    </row>
    <row r="292" spans="1:3" x14ac:dyDescent="0.3">
      <c r="A292" s="201">
        <v>289</v>
      </c>
      <c r="B292" s="201" t="s">
        <v>2762</v>
      </c>
      <c r="C292" s="204">
        <v>183</v>
      </c>
    </row>
    <row r="293" spans="1:3" x14ac:dyDescent="0.3">
      <c r="A293" s="201">
        <v>290</v>
      </c>
      <c r="B293" s="201" t="s">
        <v>2763</v>
      </c>
      <c r="C293" s="204">
        <v>92</v>
      </c>
    </row>
    <row r="294" spans="1:3" x14ac:dyDescent="0.3">
      <c r="A294" s="201">
        <v>291</v>
      </c>
      <c r="B294" s="201" t="s">
        <v>2764</v>
      </c>
      <c r="C294" s="204">
        <v>46</v>
      </c>
    </row>
    <row r="295" spans="1:3" x14ac:dyDescent="0.3">
      <c r="A295" s="201">
        <v>292</v>
      </c>
      <c r="B295" s="201" t="s">
        <v>2765</v>
      </c>
      <c r="C295" s="204">
        <v>89</v>
      </c>
    </row>
    <row r="296" spans="1:3" x14ac:dyDescent="0.3">
      <c r="A296" s="201">
        <v>293</v>
      </c>
      <c r="B296" s="201" t="s">
        <v>2766</v>
      </c>
      <c r="C296" s="204">
        <v>130</v>
      </c>
    </row>
    <row r="297" spans="1:3" x14ac:dyDescent="0.3">
      <c r="A297" s="201">
        <v>294</v>
      </c>
      <c r="B297" s="201" t="s">
        <v>2767</v>
      </c>
      <c r="C297" s="204">
        <v>166</v>
      </c>
    </row>
    <row r="298" spans="1:3" x14ac:dyDescent="0.3">
      <c r="A298" s="201">
        <v>295</v>
      </c>
      <c r="B298" s="201" t="s">
        <v>2768</v>
      </c>
      <c r="C298" s="204">
        <v>43</v>
      </c>
    </row>
    <row r="299" spans="1:3" x14ac:dyDescent="0.3">
      <c r="A299" s="201">
        <v>296</v>
      </c>
      <c r="B299" s="201" t="s">
        <v>2769</v>
      </c>
      <c r="C299" s="204">
        <v>84</v>
      </c>
    </row>
    <row r="300" spans="1:3" x14ac:dyDescent="0.3">
      <c r="A300" s="201">
        <v>297</v>
      </c>
      <c r="B300" s="201" t="s">
        <v>2770</v>
      </c>
      <c r="C300" s="204">
        <v>120</v>
      </c>
    </row>
    <row r="301" spans="1:3" x14ac:dyDescent="0.3">
      <c r="A301" s="201">
        <v>298</v>
      </c>
      <c r="B301" s="201" t="s">
        <v>2771</v>
      </c>
      <c r="C301" s="204">
        <v>41</v>
      </c>
    </row>
    <row r="302" spans="1:3" x14ac:dyDescent="0.3">
      <c r="A302" s="201">
        <v>299</v>
      </c>
      <c r="B302" s="201" t="s">
        <v>2772</v>
      </c>
      <c r="C302" s="204">
        <v>77</v>
      </c>
    </row>
    <row r="303" spans="1:3" x14ac:dyDescent="0.3">
      <c r="A303" s="201">
        <v>300</v>
      </c>
      <c r="B303" s="201" t="s">
        <v>2773</v>
      </c>
      <c r="C303" s="204">
        <v>36</v>
      </c>
    </row>
    <row r="304" spans="1:3" x14ac:dyDescent="0.3">
      <c r="A304" s="201">
        <v>301</v>
      </c>
      <c r="B304" s="201" t="s">
        <v>2774</v>
      </c>
      <c r="C304" s="204">
        <v>89</v>
      </c>
    </row>
    <row r="305" spans="1:3" x14ac:dyDescent="0.3">
      <c r="A305" s="201">
        <v>302</v>
      </c>
      <c r="B305" s="201" t="s">
        <v>2775</v>
      </c>
      <c r="C305" s="204">
        <v>166</v>
      </c>
    </row>
    <row r="306" spans="1:3" x14ac:dyDescent="0.3">
      <c r="A306" s="201">
        <v>303</v>
      </c>
      <c r="B306" s="201" t="s">
        <v>2776</v>
      </c>
      <c r="C306" s="204">
        <v>77</v>
      </c>
    </row>
    <row r="307" spans="1:3" x14ac:dyDescent="0.3">
      <c r="A307" s="201">
        <v>304</v>
      </c>
      <c r="B307" s="205" t="s">
        <v>2946</v>
      </c>
      <c r="C307" s="204">
        <v>178</v>
      </c>
    </row>
    <row r="308" spans="1:3" x14ac:dyDescent="0.3">
      <c r="A308" s="201">
        <v>305</v>
      </c>
      <c r="B308" s="205" t="s">
        <v>2945</v>
      </c>
      <c r="C308" s="204">
        <v>259</v>
      </c>
    </row>
    <row r="309" spans="1:3" x14ac:dyDescent="0.3">
      <c r="A309" s="201">
        <v>306</v>
      </c>
      <c r="B309" s="205" t="s">
        <v>2944</v>
      </c>
      <c r="C309" s="204">
        <v>341</v>
      </c>
    </row>
    <row r="310" spans="1:3" x14ac:dyDescent="0.3">
      <c r="A310" s="201">
        <v>307</v>
      </c>
      <c r="B310" s="205" t="s">
        <v>2943</v>
      </c>
      <c r="C310" s="204">
        <v>422</v>
      </c>
    </row>
    <row r="311" spans="1:3" x14ac:dyDescent="0.3">
      <c r="A311" s="201">
        <v>308</v>
      </c>
      <c r="B311" s="205" t="s">
        <v>2942</v>
      </c>
      <c r="C311" s="204">
        <v>81</v>
      </c>
    </row>
    <row r="312" spans="1:3" x14ac:dyDescent="0.3">
      <c r="A312" s="201">
        <v>309</v>
      </c>
      <c r="B312" s="205" t="s">
        <v>2941</v>
      </c>
      <c r="C312" s="204">
        <v>163</v>
      </c>
    </row>
    <row r="313" spans="1:3" x14ac:dyDescent="0.3">
      <c r="A313" s="201">
        <v>310</v>
      </c>
      <c r="B313" s="205" t="s">
        <v>2940</v>
      </c>
      <c r="C313" s="204">
        <v>244</v>
      </c>
    </row>
    <row r="314" spans="1:3" x14ac:dyDescent="0.3">
      <c r="A314" s="201">
        <v>311</v>
      </c>
      <c r="B314" s="205" t="s">
        <v>2939</v>
      </c>
      <c r="C314" s="204">
        <v>82</v>
      </c>
    </row>
    <row r="315" spans="1:3" x14ac:dyDescent="0.3">
      <c r="A315" s="201">
        <v>312</v>
      </c>
      <c r="B315" s="205" t="s">
        <v>2938</v>
      </c>
      <c r="C315" s="204">
        <v>163</v>
      </c>
    </row>
    <row r="316" spans="1:3" x14ac:dyDescent="0.3">
      <c r="A316" s="201">
        <v>313</v>
      </c>
      <c r="B316" s="205" t="s">
        <v>2937</v>
      </c>
      <c r="C316" s="204">
        <v>81</v>
      </c>
    </row>
    <row r="317" spans="1:3" x14ac:dyDescent="0.3">
      <c r="A317" s="201">
        <v>314</v>
      </c>
      <c r="B317" s="205" t="s">
        <v>2777</v>
      </c>
      <c r="C317" s="204">
        <v>81</v>
      </c>
    </row>
    <row r="318" spans="1:3" x14ac:dyDescent="0.3">
      <c r="A318" s="201">
        <v>315</v>
      </c>
      <c r="B318" s="205" t="s">
        <v>2936</v>
      </c>
      <c r="C318" s="204">
        <v>163</v>
      </c>
    </row>
    <row r="319" spans="1:3" x14ac:dyDescent="0.3">
      <c r="A319" s="201">
        <v>316</v>
      </c>
      <c r="B319" s="205" t="s">
        <v>2935</v>
      </c>
      <c r="C319" s="204">
        <v>244</v>
      </c>
    </row>
    <row r="320" spans="1:3" x14ac:dyDescent="0.3">
      <c r="A320" s="201">
        <v>317</v>
      </c>
      <c r="B320" s="205" t="s">
        <v>2934</v>
      </c>
      <c r="C320" s="204">
        <v>82</v>
      </c>
    </row>
    <row r="321" spans="1:3" x14ac:dyDescent="0.3">
      <c r="A321" s="201">
        <v>318</v>
      </c>
      <c r="B321" s="205" t="s">
        <v>2933</v>
      </c>
      <c r="C321" s="204">
        <v>163</v>
      </c>
    </row>
    <row r="322" spans="1:3" x14ac:dyDescent="0.3">
      <c r="A322" s="201">
        <v>319</v>
      </c>
      <c r="B322" s="205" t="s">
        <v>2932</v>
      </c>
      <c r="C322" s="204">
        <v>81</v>
      </c>
    </row>
    <row r="323" spans="1:3" x14ac:dyDescent="0.3">
      <c r="A323" s="201">
        <v>320</v>
      </c>
      <c r="B323" s="205" t="s">
        <v>2931</v>
      </c>
      <c r="C323" s="204">
        <v>82</v>
      </c>
    </row>
    <row r="324" spans="1:3" x14ac:dyDescent="0.3">
      <c r="A324" s="201">
        <v>321</v>
      </c>
      <c r="B324" s="205" t="s">
        <v>2930</v>
      </c>
      <c r="C324" s="204">
        <v>163</v>
      </c>
    </row>
    <row r="325" spans="1:3" x14ac:dyDescent="0.3">
      <c r="A325" s="201">
        <v>322</v>
      </c>
      <c r="B325" s="205" t="s">
        <v>2929</v>
      </c>
      <c r="C325" s="204">
        <v>81</v>
      </c>
    </row>
    <row r="326" spans="1:3" x14ac:dyDescent="0.3">
      <c r="A326" s="201">
        <v>323</v>
      </c>
      <c r="B326" s="205" t="s">
        <v>2778</v>
      </c>
      <c r="C326" s="204">
        <v>81</v>
      </c>
    </row>
    <row r="327" spans="1:3" x14ac:dyDescent="0.3">
      <c r="A327" s="201">
        <v>324</v>
      </c>
      <c r="B327" s="205" t="s">
        <v>2928</v>
      </c>
      <c r="C327" s="204">
        <v>178</v>
      </c>
    </row>
    <row r="328" spans="1:3" x14ac:dyDescent="0.3">
      <c r="A328" s="201">
        <v>325</v>
      </c>
      <c r="B328" s="205" t="s">
        <v>2927</v>
      </c>
      <c r="C328" s="204">
        <v>259</v>
      </c>
    </row>
    <row r="329" spans="1:3" x14ac:dyDescent="0.3">
      <c r="A329" s="201">
        <v>326</v>
      </c>
      <c r="B329" s="205" t="s">
        <v>2926</v>
      </c>
      <c r="C329" s="204">
        <v>341</v>
      </c>
    </row>
    <row r="330" spans="1:3" x14ac:dyDescent="0.3">
      <c r="A330" s="201">
        <v>327</v>
      </c>
      <c r="B330" s="205" t="s">
        <v>2925</v>
      </c>
      <c r="C330" s="204">
        <v>422</v>
      </c>
    </row>
    <row r="331" spans="1:3" x14ac:dyDescent="0.3">
      <c r="A331" s="201">
        <v>328</v>
      </c>
      <c r="B331" s="205" t="s">
        <v>2779</v>
      </c>
      <c r="C331" s="204">
        <v>81</v>
      </c>
    </row>
    <row r="332" spans="1:3" x14ac:dyDescent="0.3">
      <c r="A332" s="201">
        <v>329</v>
      </c>
      <c r="B332" s="205" t="s">
        <v>2924</v>
      </c>
      <c r="C332" s="204">
        <v>163</v>
      </c>
    </row>
    <row r="333" spans="1:3" x14ac:dyDescent="0.3">
      <c r="A333" s="201">
        <v>330</v>
      </c>
      <c r="B333" s="205" t="s">
        <v>2923</v>
      </c>
      <c r="C333" s="204">
        <v>244</v>
      </c>
    </row>
    <row r="334" spans="1:3" x14ac:dyDescent="0.3">
      <c r="A334" s="201">
        <v>331</v>
      </c>
      <c r="B334" s="205" t="s">
        <v>2922</v>
      </c>
      <c r="C334" s="204">
        <v>82</v>
      </c>
    </row>
    <row r="335" spans="1:3" x14ac:dyDescent="0.3">
      <c r="A335" s="201">
        <v>332</v>
      </c>
      <c r="B335" s="205" t="s">
        <v>2921</v>
      </c>
      <c r="C335" s="204">
        <v>163</v>
      </c>
    </row>
    <row r="336" spans="1:3" x14ac:dyDescent="0.3">
      <c r="A336" s="201">
        <v>333</v>
      </c>
      <c r="B336" s="205" t="s">
        <v>2920</v>
      </c>
      <c r="C336" s="204">
        <v>81</v>
      </c>
    </row>
    <row r="337" spans="1:3" x14ac:dyDescent="0.3">
      <c r="A337" s="201">
        <v>334</v>
      </c>
      <c r="B337" s="205" t="s">
        <v>2919</v>
      </c>
      <c r="C337" s="204">
        <v>81</v>
      </c>
    </row>
    <row r="338" spans="1:3" x14ac:dyDescent="0.3">
      <c r="A338" s="201">
        <v>335</v>
      </c>
      <c r="B338" s="205" t="s">
        <v>2918</v>
      </c>
      <c r="C338" s="204">
        <v>163</v>
      </c>
    </row>
    <row r="339" spans="1:3" x14ac:dyDescent="0.3">
      <c r="A339" s="201">
        <v>336</v>
      </c>
      <c r="B339" s="205" t="s">
        <v>2917</v>
      </c>
      <c r="C339" s="204">
        <v>244</v>
      </c>
    </row>
    <row r="340" spans="1:3" x14ac:dyDescent="0.3">
      <c r="A340" s="201">
        <v>337</v>
      </c>
      <c r="B340" s="205" t="s">
        <v>2916</v>
      </c>
      <c r="C340" s="204">
        <v>82</v>
      </c>
    </row>
    <row r="341" spans="1:3" x14ac:dyDescent="0.3">
      <c r="A341" s="201">
        <v>338</v>
      </c>
      <c r="B341" s="205" t="s">
        <v>2915</v>
      </c>
      <c r="C341" s="204">
        <v>163</v>
      </c>
    </row>
    <row r="342" spans="1:3" x14ac:dyDescent="0.3">
      <c r="A342" s="201">
        <v>339</v>
      </c>
      <c r="B342" s="205" t="s">
        <v>2914</v>
      </c>
      <c r="C342" s="204">
        <v>81</v>
      </c>
    </row>
    <row r="343" spans="1:3" x14ac:dyDescent="0.3">
      <c r="A343" s="201">
        <v>340</v>
      </c>
      <c r="B343" s="205" t="s">
        <v>2913</v>
      </c>
      <c r="C343" s="204">
        <v>82</v>
      </c>
    </row>
    <row r="344" spans="1:3" x14ac:dyDescent="0.3">
      <c r="A344" s="201">
        <v>341</v>
      </c>
      <c r="B344" s="205" t="s">
        <v>2912</v>
      </c>
      <c r="C344" s="204">
        <v>163</v>
      </c>
    </row>
    <row r="345" spans="1:3" x14ac:dyDescent="0.3">
      <c r="A345" s="201">
        <v>342</v>
      </c>
      <c r="B345" s="205" t="s">
        <v>2911</v>
      </c>
      <c r="C345" s="204">
        <v>81</v>
      </c>
    </row>
    <row r="346" spans="1:3" x14ac:dyDescent="0.3">
      <c r="A346" s="201">
        <v>343</v>
      </c>
      <c r="B346" s="205" t="s">
        <v>2910</v>
      </c>
      <c r="C346" s="204">
        <v>81</v>
      </c>
    </row>
    <row r="347" spans="1:3" x14ac:dyDescent="0.3">
      <c r="A347" s="201">
        <v>344</v>
      </c>
      <c r="B347" s="202" t="s">
        <v>2909</v>
      </c>
      <c r="C347" s="204">
        <v>92</v>
      </c>
    </row>
    <row r="348" spans="1:3" x14ac:dyDescent="0.3">
      <c r="A348" s="201">
        <v>345</v>
      </c>
      <c r="B348" s="201" t="s">
        <v>2780</v>
      </c>
      <c r="C348" s="204">
        <v>183</v>
      </c>
    </row>
    <row r="349" spans="1:3" x14ac:dyDescent="0.3">
      <c r="A349" s="201">
        <v>346</v>
      </c>
      <c r="B349" s="201" t="s">
        <v>2781</v>
      </c>
      <c r="C349" s="204">
        <v>275</v>
      </c>
    </row>
    <row r="350" spans="1:3" x14ac:dyDescent="0.3">
      <c r="A350" s="201">
        <v>347</v>
      </c>
      <c r="B350" s="201" t="s">
        <v>2782</v>
      </c>
      <c r="C350" s="204">
        <v>91</v>
      </c>
    </row>
    <row r="351" spans="1:3" x14ac:dyDescent="0.3">
      <c r="A351" s="201">
        <v>348</v>
      </c>
      <c r="B351" s="201" t="s">
        <v>2783</v>
      </c>
      <c r="C351" s="204">
        <v>183</v>
      </c>
    </row>
    <row r="352" spans="1:3" x14ac:dyDescent="0.3">
      <c r="A352" s="201">
        <v>349</v>
      </c>
      <c r="B352" s="201" t="s">
        <v>2784</v>
      </c>
      <c r="C352" s="204">
        <v>92</v>
      </c>
    </row>
    <row r="353" spans="1:3" x14ac:dyDescent="0.3">
      <c r="A353" s="201">
        <v>350</v>
      </c>
      <c r="B353" s="201" t="s">
        <v>2785</v>
      </c>
      <c r="C353" s="204">
        <v>91</v>
      </c>
    </row>
    <row r="354" spans="1:3" x14ac:dyDescent="0.3">
      <c r="A354" s="201">
        <v>351</v>
      </c>
      <c r="B354" s="201" t="s">
        <v>2786</v>
      </c>
      <c r="C354" s="204">
        <v>183</v>
      </c>
    </row>
    <row r="355" spans="1:3" x14ac:dyDescent="0.3">
      <c r="A355" s="201">
        <v>352</v>
      </c>
      <c r="B355" s="201" t="s">
        <v>2787</v>
      </c>
      <c r="C355" s="204">
        <v>92</v>
      </c>
    </row>
    <row r="356" spans="1:3" x14ac:dyDescent="0.3">
      <c r="A356" s="201">
        <v>353</v>
      </c>
      <c r="B356" s="201" t="s">
        <v>2788</v>
      </c>
      <c r="C356" s="204">
        <v>92</v>
      </c>
    </row>
    <row r="357" spans="1:3" x14ac:dyDescent="0.3">
      <c r="A357" s="201">
        <v>354</v>
      </c>
      <c r="B357" s="201" t="s">
        <v>2789</v>
      </c>
      <c r="C357" s="204">
        <v>43</v>
      </c>
    </row>
    <row r="358" spans="1:3" x14ac:dyDescent="0.3">
      <c r="A358" s="201">
        <v>355</v>
      </c>
      <c r="B358" s="201" t="s">
        <v>2790</v>
      </c>
      <c r="C358" s="204">
        <v>84</v>
      </c>
    </row>
    <row r="359" spans="1:3" x14ac:dyDescent="0.3">
      <c r="A359" s="201">
        <v>356</v>
      </c>
      <c r="B359" s="201" t="s">
        <v>2791</v>
      </c>
      <c r="C359" s="204">
        <v>120</v>
      </c>
    </row>
    <row r="360" spans="1:3" x14ac:dyDescent="0.3">
      <c r="A360" s="201">
        <v>357</v>
      </c>
      <c r="B360" s="201" t="s">
        <v>2792</v>
      </c>
      <c r="C360" s="204">
        <v>41</v>
      </c>
    </row>
    <row r="361" spans="1:3" x14ac:dyDescent="0.3">
      <c r="A361" s="201">
        <v>358</v>
      </c>
      <c r="B361" s="201" t="s">
        <v>2793</v>
      </c>
      <c r="C361" s="204">
        <v>77</v>
      </c>
    </row>
    <row r="362" spans="1:3" x14ac:dyDescent="0.3">
      <c r="A362" s="201">
        <v>359</v>
      </c>
      <c r="B362" s="201" t="s">
        <v>2794</v>
      </c>
      <c r="C362" s="204">
        <v>36</v>
      </c>
    </row>
    <row r="363" spans="1:3" x14ac:dyDescent="0.3">
      <c r="A363" s="201">
        <v>360</v>
      </c>
      <c r="B363" s="201" t="s">
        <v>2795</v>
      </c>
      <c r="C363" s="204">
        <v>41</v>
      </c>
    </row>
    <row r="364" spans="1:3" x14ac:dyDescent="0.3">
      <c r="A364" s="201">
        <v>361</v>
      </c>
      <c r="B364" s="201" t="s">
        <v>2796</v>
      </c>
      <c r="C364" s="204">
        <v>77</v>
      </c>
    </row>
    <row r="365" spans="1:3" x14ac:dyDescent="0.3">
      <c r="A365" s="201">
        <v>362</v>
      </c>
      <c r="B365" s="201" t="s">
        <v>2797</v>
      </c>
      <c r="C365" s="204">
        <v>36</v>
      </c>
    </row>
    <row r="366" spans="1:3" x14ac:dyDescent="0.3">
      <c r="A366" s="201">
        <v>363</v>
      </c>
      <c r="B366" s="201" t="s">
        <v>2798</v>
      </c>
      <c r="C366" s="204">
        <v>36</v>
      </c>
    </row>
    <row r="367" spans="1:3" x14ac:dyDescent="0.3">
      <c r="A367" s="201">
        <v>364</v>
      </c>
      <c r="B367" s="201" t="s">
        <v>2799</v>
      </c>
      <c r="C367" s="204">
        <v>77</v>
      </c>
    </row>
    <row r="368" spans="1:3" x14ac:dyDescent="0.3">
      <c r="A368" s="201">
        <v>365</v>
      </c>
      <c r="B368" s="201" t="s">
        <v>2800</v>
      </c>
      <c r="C368" s="209">
        <v>1</v>
      </c>
    </row>
    <row r="369" spans="1:3" x14ac:dyDescent="0.3">
      <c r="A369" s="201">
        <v>366</v>
      </c>
      <c r="B369" s="201" t="s">
        <v>2801</v>
      </c>
      <c r="C369" s="209">
        <v>0.5</v>
      </c>
    </row>
    <row r="370" spans="1:3" x14ac:dyDescent="0.3">
      <c r="A370" s="201">
        <v>367</v>
      </c>
      <c r="B370" s="201" t="s">
        <v>2802</v>
      </c>
      <c r="C370" s="209">
        <v>0.25</v>
      </c>
    </row>
    <row r="371" spans="1:3" x14ac:dyDescent="0.3">
      <c r="A371" s="201">
        <v>368</v>
      </c>
      <c r="B371" s="201" t="s">
        <v>2803</v>
      </c>
      <c r="C371" s="209">
        <v>0.25</v>
      </c>
    </row>
    <row r="372" spans="1:3" x14ac:dyDescent="0.3">
      <c r="A372" s="201">
        <v>369</v>
      </c>
      <c r="B372" s="201" t="s">
        <v>2804</v>
      </c>
      <c r="C372" s="209">
        <v>0.5</v>
      </c>
    </row>
    <row r="373" spans="1:3" x14ac:dyDescent="0.3">
      <c r="A373" s="201">
        <v>370</v>
      </c>
      <c r="B373" s="201" t="s">
        <v>2805</v>
      </c>
      <c r="C373" s="209">
        <v>0.25</v>
      </c>
    </row>
    <row r="374" spans="1:3" x14ac:dyDescent="0.3">
      <c r="A374" s="201">
        <v>371</v>
      </c>
      <c r="B374" s="201" t="s">
        <v>2806</v>
      </c>
      <c r="C374" s="209">
        <v>0.25</v>
      </c>
    </row>
    <row r="375" spans="1:3" x14ac:dyDescent="0.3">
      <c r="A375" s="201">
        <v>372</v>
      </c>
      <c r="B375" s="201" t="s">
        <v>2807</v>
      </c>
      <c r="C375" s="209">
        <v>0.5</v>
      </c>
    </row>
    <row r="376" spans="1:3" x14ac:dyDescent="0.3">
      <c r="A376" s="201">
        <v>373</v>
      </c>
      <c r="B376" s="201" t="s">
        <v>2808</v>
      </c>
      <c r="C376" s="209">
        <v>0.25</v>
      </c>
    </row>
    <row r="377" spans="1:3" x14ac:dyDescent="0.3">
      <c r="A377" s="201">
        <v>374</v>
      </c>
      <c r="B377" s="205" t="s">
        <v>2908</v>
      </c>
      <c r="C377" s="209">
        <v>0.7</v>
      </c>
    </row>
    <row r="378" spans="1:3" x14ac:dyDescent="0.3">
      <c r="A378" s="201">
        <v>375</v>
      </c>
      <c r="B378" s="205" t="s">
        <v>2907</v>
      </c>
      <c r="C378" s="209">
        <v>0.9</v>
      </c>
    </row>
    <row r="379" spans="1:3" x14ac:dyDescent="0.3">
      <c r="A379" s="201">
        <v>376</v>
      </c>
      <c r="B379" s="202" t="s">
        <v>2906</v>
      </c>
      <c r="C379" s="209">
        <v>0.9</v>
      </c>
    </row>
    <row r="380" spans="1:3" x14ac:dyDescent="0.3">
      <c r="A380" s="201">
        <v>377</v>
      </c>
      <c r="B380" s="201" t="s">
        <v>2809</v>
      </c>
      <c r="C380" s="209">
        <v>0.9</v>
      </c>
    </row>
    <row r="381" spans="1:3" x14ac:dyDescent="0.3">
      <c r="A381" s="201">
        <v>378</v>
      </c>
      <c r="B381" s="201" t="s">
        <v>2810</v>
      </c>
      <c r="C381" s="209">
        <v>0.9</v>
      </c>
    </row>
    <row r="382" spans="1:3" x14ac:dyDescent="0.3">
      <c r="A382" s="201">
        <v>379</v>
      </c>
      <c r="B382" s="201" t="s">
        <v>2811</v>
      </c>
      <c r="C382" s="209">
        <v>0.85</v>
      </c>
    </row>
    <row r="383" spans="1:3" x14ac:dyDescent="0.3">
      <c r="A383" s="201">
        <v>380</v>
      </c>
      <c r="B383" s="201" t="s">
        <v>2812</v>
      </c>
      <c r="C383" s="206">
        <v>98</v>
      </c>
    </row>
  </sheetData>
  <autoFilter ref="A3:B382" xr:uid="{00000000-0009-0000-0000-000002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199"/>
    <col min="2" max="2" width="52.3671875" style="199" customWidth="1"/>
    <col min="3" max="3" width="8.47265625" style="199" customWidth="1"/>
    <col min="4" max="16384" width="9" style="199"/>
  </cols>
  <sheetData>
    <row r="1" spans="1:3" x14ac:dyDescent="0.3">
      <c r="B1" s="200" t="s">
        <v>2813</v>
      </c>
    </row>
    <row r="3" spans="1:3" x14ac:dyDescent="0.3">
      <c r="A3" s="201" t="s">
        <v>2546</v>
      </c>
      <c r="B3" s="202" t="s">
        <v>2814</v>
      </c>
      <c r="C3" s="203" t="s">
        <v>2547</v>
      </c>
    </row>
    <row r="4" spans="1:3" x14ac:dyDescent="0.3">
      <c r="A4" s="201">
        <v>1</v>
      </c>
      <c r="B4" s="201" t="s">
        <v>2815</v>
      </c>
      <c r="C4" s="207">
        <v>184</v>
      </c>
    </row>
    <row r="5" spans="1:3" x14ac:dyDescent="0.3">
      <c r="A5" s="201">
        <v>2</v>
      </c>
      <c r="B5" s="201" t="s">
        <v>2816</v>
      </c>
      <c r="C5" s="207">
        <v>292</v>
      </c>
    </row>
    <row r="6" spans="1:3" x14ac:dyDescent="0.3">
      <c r="A6" s="201">
        <v>3</v>
      </c>
      <c r="B6" s="201" t="s">
        <v>2817</v>
      </c>
      <c r="C6" s="207">
        <v>421</v>
      </c>
    </row>
    <row r="7" spans="1:3" x14ac:dyDescent="0.3">
      <c r="A7" s="201">
        <v>4</v>
      </c>
      <c r="B7" s="201" t="s">
        <v>2818</v>
      </c>
      <c r="C7" s="207">
        <v>485</v>
      </c>
    </row>
    <row r="8" spans="1:3" x14ac:dyDescent="0.3">
      <c r="A8" s="201">
        <v>5</v>
      </c>
      <c r="B8" s="201" t="s">
        <v>2819</v>
      </c>
      <c r="C8" s="207">
        <v>548</v>
      </c>
    </row>
    <row r="9" spans="1:3" x14ac:dyDescent="0.3">
      <c r="A9" s="201">
        <v>6</v>
      </c>
      <c r="B9" s="201" t="s">
        <v>2820</v>
      </c>
      <c r="C9" s="207">
        <v>611</v>
      </c>
    </row>
    <row r="10" spans="1:3" x14ac:dyDescent="0.3">
      <c r="A10" s="201">
        <v>7</v>
      </c>
      <c r="B10" s="201" t="s">
        <v>2821</v>
      </c>
      <c r="C10" s="207">
        <v>674</v>
      </c>
    </row>
    <row r="11" spans="1:3" x14ac:dyDescent="0.3">
      <c r="A11" s="201">
        <v>8</v>
      </c>
      <c r="B11" s="201" t="s">
        <v>2822</v>
      </c>
      <c r="C11" s="207">
        <v>737</v>
      </c>
    </row>
    <row r="12" spans="1:3" x14ac:dyDescent="0.3">
      <c r="A12" s="201">
        <v>9</v>
      </c>
      <c r="B12" s="201" t="s">
        <v>2823</v>
      </c>
      <c r="C12" s="207">
        <v>800</v>
      </c>
    </row>
    <row r="13" spans="1:3" x14ac:dyDescent="0.3">
      <c r="A13" s="201">
        <v>10</v>
      </c>
      <c r="B13" s="201" t="s">
        <v>2824</v>
      </c>
      <c r="C13" s="207">
        <v>863</v>
      </c>
    </row>
    <row r="14" spans="1:3" x14ac:dyDescent="0.3">
      <c r="A14" s="201">
        <v>11</v>
      </c>
      <c r="B14" s="201" t="s">
        <v>2825</v>
      </c>
      <c r="C14" s="207">
        <v>926</v>
      </c>
    </row>
    <row r="15" spans="1:3" x14ac:dyDescent="0.3">
      <c r="A15" s="201">
        <v>12</v>
      </c>
      <c r="B15" s="201" t="s">
        <v>2826</v>
      </c>
      <c r="C15" s="207">
        <v>989</v>
      </c>
    </row>
    <row r="16" spans="1:3" x14ac:dyDescent="0.3">
      <c r="A16" s="201">
        <v>13</v>
      </c>
      <c r="B16" s="201" t="s">
        <v>2827</v>
      </c>
      <c r="C16" s="207">
        <v>1052</v>
      </c>
    </row>
    <row r="17" spans="1:3" x14ac:dyDescent="0.3">
      <c r="A17" s="201">
        <v>14</v>
      </c>
      <c r="B17" s="201" t="s">
        <v>2828</v>
      </c>
      <c r="C17" s="207">
        <v>1115</v>
      </c>
    </row>
    <row r="18" spans="1:3" x14ac:dyDescent="0.3">
      <c r="A18" s="201">
        <v>15</v>
      </c>
      <c r="B18" s="201" t="s">
        <v>2829</v>
      </c>
      <c r="C18" s="207">
        <v>1178</v>
      </c>
    </row>
    <row r="19" spans="1:3" x14ac:dyDescent="0.3">
      <c r="A19" s="201">
        <v>16</v>
      </c>
      <c r="B19" s="201" t="s">
        <v>2830</v>
      </c>
      <c r="C19" s="207">
        <v>1241</v>
      </c>
    </row>
    <row r="20" spans="1:3" x14ac:dyDescent="0.3">
      <c r="A20" s="201">
        <v>17</v>
      </c>
      <c r="B20" s="201" t="s">
        <v>2831</v>
      </c>
      <c r="C20" s="207">
        <v>1304</v>
      </c>
    </row>
    <row r="21" spans="1:3" x14ac:dyDescent="0.3">
      <c r="A21" s="201">
        <v>18</v>
      </c>
      <c r="B21" s="201" t="s">
        <v>2832</v>
      </c>
      <c r="C21" s="207">
        <v>1367</v>
      </c>
    </row>
    <row r="22" spans="1:3" x14ac:dyDescent="0.3">
      <c r="A22" s="201">
        <v>19</v>
      </c>
      <c r="B22" s="201" t="s">
        <v>2833</v>
      </c>
      <c r="C22" s="207">
        <v>1430</v>
      </c>
    </row>
    <row r="23" spans="1:3" x14ac:dyDescent="0.3">
      <c r="A23" s="201">
        <v>20</v>
      </c>
      <c r="B23" s="201" t="s">
        <v>2834</v>
      </c>
      <c r="C23" s="207">
        <v>1493</v>
      </c>
    </row>
    <row r="24" spans="1:3" x14ac:dyDescent="0.3">
      <c r="A24" s="201">
        <v>21</v>
      </c>
      <c r="B24" s="201" t="s">
        <v>2835</v>
      </c>
      <c r="C24" s="207">
        <v>1556</v>
      </c>
    </row>
    <row r="25" spans="1:3" x14ac:dyDescent="0.3">
      <c r="A25" s="201">
        <v>22</v>
      </c>
      <c r="B25" s="202" t="s">
        <v>2836</v>
      </c>
      <c r="C25" s="207">
        <v>63</v>
      </c>
    </row>
    <row r="26" spans="1:3" x14ac:dyDescent="0.3">
      <c r="A26" s="201">
        <v>23</v>
      </c>
      <c r="B26" s="201" t="s">
        <v>2837</v>
      </c>
      <c r="C26" s="207">
        <v>126</v>
      </c>
    </row>
    <row r="27" spans="1:3" x14ac:dyDescent="0.3">
      <c r="A27" s="201">
        <v>24</v>
      </c>
      <c r="B27" s="201" t="s">
        <v>2838</v>
      </c>
      <c r="C27" s="207">
        <v>189</v>
      </c>
    </row>
    <row r="28" spans="1:3" x14ac:dyDescent="0.3">
      <c r="A28" s="201">
        <v>25</v>
      </c>
      <c r="B28" s="201" t="s">
        <v>2839</v>
      </c>
      <c r="C28" s="207">
        <v>252</v>
      </c>
    </row>
    <row r="29" spans="1:3" x14ac:dyDescent="0.3">
      <c r="A29" s="201">
        <v>26</v>
      </c>
      <c r="B29" s="201" t="s">
        <v>2840</v>
      </c>
      <c r="C29" s="207">
        <v>315</v>
      </c>
    </row>
    <row r="30" spans="1:3" x14ac:dyDescent="0.3">
      <c r="A30" s="201">
        <v>27</v>
      </c>
      <c r="B30" s="201" t="s">
        <v>2841</v>
      </c>
      <c r="C30" s="207">
        <v>378</v>
      </c>
    </row>
    <row r="31" spans="1:3" x14ac:dyDescent="0.3">
      <c r="A31" s="201">
        <v>28</v>
      </c>
      <c r="B31" s="201" t="s">
        <v>2842</v>
      </c>
      <c r="C31" s="207">
        <v>441</v>
      </c>
    </row>
    <row r="32" spans="1:3" x14ac:dyDescent="0.3">
      <c r="A32" s="201">
        <v>29</v>
      </c>
      <c r="B32" s="201" t="s">
        <v>2843</v>
      </c>
      <c r="C32" s="207">
        <v>504</v>
      </c>
    </row>
    <row r="33" spans="1:3" x14ac:dyDescent="0.3">
      <c r="A33" s="201">
        <v>30</v>
      </c>
      <c r="B33" s="201" t="s">
        <v>2844</v>
      </c>
      <c r="C33" s="207">
        <v>567</v>
      </c>
    </row>
    <row r="34" spans="1:3" x14ac:dyDescent="0.3">
      <c r="A34" s="201">
        <v>31</v>
      </c>
      <c r="B34" s="201" t="s">
        <v>2845</v>
      </c>
      <c r="C34" s="207">
        <v>630</v>
      </c>
    </row>
    <row r="35" spans="1:3" x14ac:dyDescent="0.3">
      <c r="A35" s="201">
        <v>32</v>
      </c>
      <c r="B35" s="201" t="s">
        <v>2846</v>
      </c>
      <c r="C35" s="207">
        <v>693</v>
      </c>
    </row>
    <row r="36" spans="1:3" x14ac:dyDescent="0.3">
      <c r="A36" s="201">
        <v>33</v>
      </c>
      <c r="B36" s="201" t="s">
        <v>2847</v>
      </c>
      <c r="C36" s="207">
        <v>756</v>
      </c>
    </row>
    <row r="37" spans="1:3" x14ac:dyDescent="0.3">
      <c r="A37" s="201">
        <v>34</v>
      </c>
      <c r="B37" s="201" t="s">
        <v>2848</v>
      </c>
      <c r="C37" s="207">
        <v>819</v>
      </c>
    </row>
    <row r="38" spans="1:3" x14ac:dyDescent="0.3">
      <c r="A38" s="201">
        <v>35</v>
      </c>
      <c r="B38" s="201" t="s">
        <v>2849</v>
      </c>
      <c r="C38" s="207">
        <v>882</v>
      </c>
    </row>
    <row r="39" spans="1:3" x14ac:dyDescent="0.3">
      <c r="A39" s="201">
        <v>36</v>
      </c>
      <c r="B39" s="201" t="s">
        <v>2850</v>
      </c>
      <c r="C39" s="207">
        <v>945</v>
      </c>
    </row>
    <row r="40" spans="1:3" x14ac:dyDescent="0.3">
      <c r="A40" s="201">
        <v>37</v>
      </c>
      <c r="B40" s="201" t="s">
        <v>2851</v>
      </c>
      <c r="C40" s="207">
        <v>1008</v>
      </c>
    </row>
    <row r="41" spans="1:3" x14ac:dyDescent="0.3">
      <c r="A41" s="201">
        <v>38</v>
      </c>
      <c r="B41" s="201" t="s">
        <v>2852</v>
      </c>
      <c r="C41" s="207">
        <v>1071</v>
      </c>
    </row>
    <row r="42" spans="1:3" x14ac:dyDescent="0.3">
      <c r="A42" s="201">
        <v>39</v>
      </c>
      <c r="B42" s="201" t="s">
        <v>2853</v>
      </c>
      <c r="C42" s="207">
        <v>1134</v>
      </c>
    </row>
    <row r="43" spans="1:3" x14ac:dyDescent="0.3">
      <c r="A43" s="201">
        <v>40</v>
      </c>
      <c r="B43" s="201" t="s">
        <v>2854</v>
      </c>
      <c r="C43" s="207">
        <v>1197</v>
      </c>
    </row>
    <row r="44" spans="1:3" x14ac:dyDescent="0.3">
      <c r="A44" s="201">
        <v>41</v>
      </c>
      <c r="B44" s="201" t="s">
        <v>2855</v>
      </c>
      <c r="C44" s="207">
        <v>1260</v>
      </c>
    </row>
    <row r="45" spans="1:3" x14ac:dyDescent="0.3">
      <c r="A45" s="201">
        <v>42</v>
      </c>
      <c r="B45" s="201" t="s">
        <v>2856</v>
      </c>
      <c r="C45" s="207">
        <v>1323</v>
      </c>
    </row>
    <row r="46" spans="1:3" x14ac:dyDescent="0.3">
      <c r="A46" s="201">
        <v>43</v>
      </c>
      <c r="B46" s="201" t="s">
        <v>2857</v>
      </c>
      <c r="C46" s="207">
        <v>108</v>
      </c>
    </row>
    <row r="47" spans="1:3" x14ac:dyDescent="0.3">
      <c r="A47" s="201">
        <v>44</v>
      </c>
      <c r="B47" s="201" t="s">
        <v>2858</v>
      </c>
      <c r="C47" s="207">
        <v>237</v>
      </c>
    </row>
    <row r="48" spans="1:3" x14ac:dyDescent="0.3">
      <c r="A48" s="201">
        <v>45</v>
      </c>
      <c r="B48" s="201" t="s">
        <v>2859</v>
      </c>
      <c r="C48" s="207">
        <v>301</v>
      </c>
    </row>
    <row r="49" spans="1:3" x14ac:dyDescent="0.3">
      <c r="A49" s="201">
        <v>46</v>
      </c>
      <c r="B49" s="201" t="s">
        <v>2860</v>
      </c>
      <c r="C49" s="207">
        <v>364</v>
      </c>
    </row>
    <row r="50" spans="1:3" x14ac:dyDescent="0.3">
      <c r="A50" s="201">
        <v>47</v>
      </c>
      <c r="B50" s="201" t="s">
        <v>2861</v>
      </c>
      <c r="C50" s="207">
        <v>427</v>
      </c>
    </row>
    <row r="51" spans="1:3" x14ac:dyDescent="0.3">
      <c r="A51" s="201">
        <v>48</v>
      </c>
      <c r="B51" s="201" t="s">
        <v>2862</v>
      </c>
      <c r="C51" s="207">
        <v>129</v>
      </c>
    </row>
    <row r="52" spans="1:3" x14ac:dyDescent="0.3">
      <c r="A52" s="201">
        <v>49</v>
      </c>
      <c r="B52" s="201" t="s">
        <v>2863</v>
      </c>
      <c r="C52" s="207">
        <v>193</v>
      </c>
    </row>
    <row r="53" spans="1:3" x14ac:dyDescent="0.3">
      <c r="A53" s="201">
        <v>50</v>
      </c>
      <c r="B53" s="201" t="s">
        <v>2864</v>
      </c>
      <c r="C53" s="207">
        <v>256</v>
      </c>
    </row>
    <row r="54" spans="1:3" x14ac:dyDescent="0.3">
      <c r="A54" s="201">
        <v>51</v>
      </c>
      <c r="B54" s="201" t="s">
        <v>2865</v>
      </c>
      <c r="C54" s="207">
        <v>319</v>
      </c>
    </row>
    <row r="55" spans="1:3" x14ac:dyDescent="0.3">
      <c r="A55" s="201">
        <v>52</v>
      </c>
      <c r="B55" s="201" t="s">
        <v>2866</v>
      </c>
      <c r="C55" s="207">
        <v>64</v>
      </c>
    </row>
    <row r="56" spans="1:3" x14ac:dyDescent="0.3">
      <c r="A56" s="201">
        <v>53</v>
      </c>
      <c r="B56" s="201" t="s">
        <v>2867</v>
      </c>
      <c r="C56" s="207">
        <v>127</v>
      </c>
    </row>
    <row r="57" spans="1:3" x14ac:dyDescent="0.3">
      <c r="A57" s="201">
        <v>54</v>
      </c>
      <c r="B57" s="201" t="s">
        <v>2868</v>
      </c>
      <c r="C57" s="207">
        <v>190</v>
      </c>
    </row>
    <row r="58" spans="1:3" x14ac:dyDescent="0.3">
      <c r="A58" s="201">
        <v>55</v>
      </c>
      <c r="B58" s="201" t="s">
        <v>2869</v>
      </c>
      <c r="C58" s="207">
        <v>63</v>
      </c>
    </row>
    <row r="59" spans="1:3" x14ac:dyDescent="0.3">
      <c r="A59" s="201">
        <v>56</v>
      </c>
      <c r="B59" s="201" t="s">
        <v>2870</v>
      </c>
      <c r="C59" s="207">
        <v>126</v>
      </c>
    </row>
    <row r="60" spans="1:3" x14ac:dyDescent="0.3">
      <c r="A60" s="201">
        <v>57</v>
      </c>
      <c r="B60" s="201" t="s">
        <v>2871</v>
      </c>
      <c r="C60" s="207">
        <v>63</v>
      </c>
    </row>
    <row r="61" spans="1:3" x14ac:dyDescent="0.3">
      <c r="A61" s="201">
        <v>58</v>
      </c>
      <c r="B61" s="201" t="s">
        <v>2872</v>
      </c>
      <c r="C61" s="207">
        <v>129</v>
      </c>
    </row>
    <row r="62" spans="1:3" x14ac:dyDescent="0.3">
      <c r="A62" s="201">
        <v>59</v>
      </c>
      <c r="B62" s="201" t="s">
        <v>2873</v>
      </c>
      <c r="C62" s="207">
        <v>193</v>
      </c>
    </row>
    <row r="63" spans="1:3" x14ac:dyDescent="0.3">
      <c r="A63" s="201">
        <v>60</v>
      </c>
      <c r="B63" s="201" t="s">
        <v>2874</v>
      </c>
      <c r="C63" s="207">
        <v>256</v>
      </c>
    </row>
    <row r="64" spans="1:3" x14ac:dyDescent="0.3">
      <c r="A64" s="201">
        <v>61</v>
      </c>
      <c r="B64" s="201" t="s">
        <v>2875</v>
      </c>
      <c r="C64" s="207">
        <v>319</v>
      </c>
    </row>
    <row r="65" spans="1:3" x14ac:dyDescent="0.3">
      <c r="A65" s="201">
        <v>62</v>
      </c>
      <c r="B65" s="201" t="s">
        <v>2876</v>
      </c>
      <c r="C65" s="207">
        <v>64</v>
      </c>
    </row>
    <row r="66" spans="1:3" x14ac:dyDescent="0.3">
      <c r="A66" s="201">
        <v>63</v>
      </c>
      <c r="B66" s="201" t="s">
        <v>2877</v>
      </c>
      <c r="C66" s="207">
        <v>127</v>
      </c>
    </row>
    <row r="67" spans="1:3" x14ac:dyDescent="0.3">
      <c r="A67" s="201">
        <v>64</v>
      </c>
      <c r="B67" s="201" t="s">
        <v>2878</v>
      </c>
      <c r="C67" s="207">
        <v>190</v>
      </c>
    </row>
    <row r="68" spans="1:3" x14ac:dyDescent="0.3">
      <c r="A68" s="201">
        <v>65</v>
      </c>
      <c r="B68" s="201" t="s">
        <v>2879</v>
      </c>
      <c r="C68" s="207">
        <v>63</v>
      </c>
    </row>
    <row r="69" spans="1:3" x14ac:dyDescent="0.3">
      <c r="A69" s="201">
        <v>66</v>
      </c>
      <c r="B69" s="201" t="s">
        <v>2880</v>
      </c>
      <c r="C69" s="207">
        <v>126</v>
      </c>
    </row>
    <row r="70" spans="1:3" x14ac:dyDescent="0.3">
      <c r="A70" s="201">
        <v>67</v>
      </c>
      <c r="B70" s="201" t="s">
        <v>2881</v>
      </c>
      <c r="C70" s="207">
        <v>63</v>
      </c>
    </row>
    <row r="71" spans="1:3" x14ac:dyDescent="0.3">
      <c r="A71" s="201">
        <v>68</v>
      </c>
      <c r="B71" s="201" t="s">
        <v>2882</v>
      </c>
      <c r="C71" s="207">
        <v>64</v>
      </c>
    </row>
    <row r="72" spans="1:3" x14ac:dyDescent="0.3">
      <c r="A72" s="201">
        <v>69</v>
      </c>
      <c r="B72" s="201" t="s">
        <v>2883</v>
      </c>
      <c r="C72" s="207">
        <v>127</v>
      </c>
    </row>
    <row r="73" spans="1:3" x14ac:dyDescent="0.3">
      <c r="A73" s="201">
        <v>70</v>
      </c>
      <c r="B73" s="201" t="s">
        <v>2884</v>
      </c>
      <c r="C73" s="207">
        <v>190</v>
      </c>
    </row>
    <row r="74" spans="1:3" x14ac:dyDescent="0.3">
      <c r="A74" s="201">
        <v>71</v>
      </c>
      <c r="B74" s="201" t="s">
        <v>2885</v>
      </c>
      <c r="C74" s="207">
        <v>63</v>
      </c>
    </row>
    <row r="75" spans="1:3" x14ac:dyDescent="0.3">
      <c r="A75" s="201">
        <v>72</v>
      </c>
      <c r="B75" s="201" t="s">
        <v>2886</v>
      </c>
      <c r="C75" s="207">
        <v>126</v>
      </c>
    </row>
    <row r="76" spans="1:3" x14ac:dyDescent="0.3">
      <c r="A76" s="201">
        <v>73</v>
      </c>
      <c r="B76" s="201" t="s">
        <v>2887</v>
      </c>
      <c r="C76" s="207">
        <v>63</v>
      </c>
    </row>
    <row r="77" spans="1:3" x14ac:dyDescent="0.3">
      <c r="A77" s="201">
        <v>74</v>
      </c>
      <c r="B77" s="201" t="s">
        <v>2888</v>
      </c>
      <c r="C77" s="207">
        <v>63</v>
      </c>
    </row>
    <row r="78" spans="1:3" x14ac:dyDescent="0.3">
      <c r="A78" s="201">
        <v>75</v>
      </c>
      <c r="B78" s="201" t="s">
        <v>2889</v>
      </c>
      <c r="C78" s="207">
        <v>126</v>
      </c>
    </row>
    <row r="79" spans="1:3" x14ac:dyDescent="0.3">
      <c r="A79" s="201">
        <v>76</v>
      </c>
      <c r="B79" s="201" t="s">
        <v>2890</v>
      </c>
      <c r="C79" s="207">
        <v>63</v>
      </c>
    </row>
    <row r="80" spans="1:3" x14ac:dyDescent="0.3">
      <c r="A80" s="201">
        <v>77</v>
      </c>
      <c r="B80" s="201" t="s">
        <v>2891</v>
      </c>
      <c r="C80" s="207">
        <v>63</v>
      </c>
    </row>
    <row r="81" spans="1:3" x14ac:dyDescent="0.3">
      <c r="A81" s="201">
        <v>78</v>
      </c>
      <c r="B81" s="201" t="s">
        <v>2892</v>
      </c>
      <c r="C81" s="208">
        <v>0.9</v>
      </c>
    </row>
    <row r="82" spans="1:3" x14ac:dyDescent="0.3">
      <c r="A82" s="201">
        <v>79</v>
      </c>
      <c r="B82" s="201" t="s">
        <v>2893</v>
      </c>
      <c r="C82" s="208">
        <v>0.9</v>
      </c>
    </row>
    <row r="83" spans="1:3" x14ac:dyDescent="0.3">
      <c r="A83" s="201">
        <v>80</v>
      </c>
      <c r="B83" s="201" t="s">
        <v>2894</v>
      </c>
      <c r="C83" s="208">
        <v>1</v>
      </c>
    </row>
    <row r="84" spans="1:3" x14ac:dyDescent="0.3">
      <c r="A84" s="201">
        <v>81</v>
      </c>
      <c r="B84" s="201" t="s">
        <v>2895</v>
      </c>
      <c r="C84" s="208">
        <v>0.5</v>
      </c>
    </row>
    <row r="85" spans="1:3" x14ac:dyDescent="0.3">
      <c r="A85" s="201">
        <v>82</v>
      </c>
      <c r="B85" s="201" t="s">
        <v>2896</v>
      </c>
      <c r="C85" s="208">
        <v>0.25</v>
      </c>
    </row>
    <row r="86" spans="1:3" x14ac:dyDescent="0.3">
      <c r="A86" s="201">
        <v>83</v>
      </c>
      <c r="B86" s="201" t="s">
        <v>2897</v>
      </c>
      <c r="C86" s="208">
        <v>0.25</v>
      </c>
    </row>
    <row r="87" spans="1:3" x14ac:dyDescent="0.3">
      <c r="A87" s="201">
        <v>84</v>
      </c>
      <c r="B87" s="201" t="s">
        <v>2898</v>
      </c>
      <c r="C87" s="208">
        <v>0.5</v>
      </c>
    </row>
    <row r="88" spans="1:3" x14ac:dyDescent="0.3">
      <c r="A88" s="201">
        <v>85</v>
      </c>
      <c r="B88" s="201" t="s">
        <v>2899</v>
      </c>
      <c r="C88" s="208">
        <v>0.25</v>
      </c>
    </row>
    <row r="89" spans="1:3" x14ac:dyDescent="0.3">
      <c r="A89" s="201">
        <v>86</v>
      </c>
      <c r="B89" s="201" t="s">
        <v>2900</v>
      </c>
      <c r="C89" s="208">
        <v>0.25</v>
      </c>
    </row>
    <row r="90" spans="1:3" x14ac:dyDescent="0.3">
      <c r="A90" s="201">
        <v>87</v>
      </c>
      <c r="B90" s="201" t="s">
        <v>2901</v>
      </c>
      <c r="C90" s="208">
        <v>0.5</v>
      </c>
    </row>
    <row r="91" spans="1:3" x14ac:dyDescent="0.3">
      <c r="A91" s="201">
        <v>88</v>
      </c>
      <c r="B91" s="201" t="s">
        <v>2902</v>
      </c>
      <c r="C91" s="208">
        <v>0.25</v>
      </c>
    </row>
    <row r="92" spans="1:3" x14ac:dyDescent="0.3">
      <c r="A92" s="201">
        <v>89</v>
      </c>
      <c r="B92" s="201" t="s">
        <v>2903</v>
      </c>
      <c r="C92" s="208">
        <v>0.25</v>
      </c>
    </row>
    <row r="93" spans="1:3" x14ac:dyDescent="0.3">
      <c r="A93" s="201">
        <v>90</v>
      </c>
      <c r="B93" s="201" t="s">
        <v>2904</v>
      </c>
      <c r="C93" s="208">
        <v>0.2</v>
      </c>
    </row>
    <row r="94" spans="1:3" x14ac:dyDescent="0.3">
      <c r="A94" s="201">
        <v>91</v>
      </c>
      <c r="B94" s="201" t="s">
        <v>2905</v>
      </c>
      <c r="C94" s="208">
        <v>0.4</v>
      </c>
    </row>
  </sheetData>
  <autoFilter ref="A3:B94" xr:uid="{00000000-0009-0000-0000-000003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 codeName="Sheet186">
    <tabColor rgb="FFFF0000"/>
    <pageSetUpPr autoPageBreaks="0"/>
  </sheetPr>
  <dimension ref="A1:AV295"/>
  <sheetViews>
    <sheetView tabSelected="1" zoomScaleNormal="100" zoomScaleSheetLayoutView="100" workbookViewId="0"/>
  </sheetViews>
  <sheetFormatPr defaultColWidth="9" defaultRowHeight="17.2" customHeight="1" x14ac:dyDescent="0.3"/>
  <cols>
    <col min="1" max="1" width="4.62890625" style="40" customWidth="1"/>
    <col min="2" max="2" width="7.62890625" style="40" customWidth="1"/>
    <col min="3" max="3" width="30.62890625" style="25" customWidth="1"/>
    <col min="4" max="9" width="2.3671875" style="40" customWidth="1"/>
    <col min="10" max="14" width="2.3671875" style="25" customWidth="1"/>
    <col min="15" max="17" width="2.3671875" style="40" customWidth="1"/>
    <col min="18" max="21" width="2.3671875" style="74" customWidth="1"/>
    <col min="22" max="26" width="2.3671875" style="40" customWidth="1"/>
    <col min="27" max="27" width="2.89453125" style="40" customWidth="1"/>
    <col min="28" max="28" width="2.3671875" style="40" customWidth="1"/>
    <col min="29" max="29" width="2.3671875" style="74" customWidth="1"/>
    <col min="30" max="30" width="3.1015625" style="74" customWidth="1"/>
    <col min="31" max="33" width="2.3671875" style="74" customWidth="1"/>
    <col min="34" max="44" width="2.3671875" style="40" customWidth="1"/>
    <col min="45" max="46" width="8.62890625" style="40" customWidth="1"/>
    <col min="47" max="47" width="2.734375" style="40" customWidth="1"/>
    <col min="48" max="16384" width="9" style="40"/>
  </cols>
  <sheetData>
    <row r="1" spans="1:47" ht="17.2" customHeight="1" x14ac:dyDescent="0.3">
      <c r="A1" s="73"/>
    </row>
    <row r="2" spans="1:47" ht="17.2" customHeight="1" x14ac:dyDescent="0.3">
      <c r="A2" s="39" t="s">
        <v>1156</v>
      </c>
    </row>
    <row r="3" spans="1:47" ht="17.2" customHeight="1" x14ac:dyDescent="0.3">
      <c r="A3" s="39"/>
    </row>
    <row r="5" spans="1:47" ht="17.2" customHeight="1" x14ac:dyDescent="0.3">
      <c r="A5" s="24" t="s">
        <v>812</v>
      </c>
      <c r="B5" s="103"/>
      <c r="C5" s="143" t="s">
        <v>801</v>
      </c>
      <c r="D5" s="284" t="s">
        <v>811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6"/>
      <c r="AS5" s="23" t="s">
        <v>800</v>
      </c>
      <c r="AT5" s="23" t="s">
        <v>799</v>
      </c>
      <c r="AU5" s="140"/>
    </row>
    <row r="6" spans="1:47" ht="17.2" customHeight="1" x14ac:dyDescent="0.3">
      <c r="A6" s="22" t="s">
        <v>798</v>
      </c>
      <c r="B6" s="22" t="s">
        <v>2545</v>
      </c>
      <c r="C6" s="20"/>
      <c r="D6" s="102"/>
      <c r="E6" s="100"/>
      <c r="F6" s="100"/>
      <c r="G6" s="100"/>
      <c r="H6" s="100"/>
      <c r="I6" s="100"/>
      <c r="J6" s="8"/>
      <c r="K6" s="8"/>
      <c r="L6" s="8"/>
      <c r="M6" s="100"/>
      <c r="N6" s="100"/>
      <c r="O6" s="100"/>
      <c r="P6" s="101"/>
      <c r="Q6" s="101"/>
      <c r="R6" s="101"/>
      <c r="S6" s="101"/>
      <c r="T6" s="100"/>
      <c r="U6" s="100"/>
      <c r="V6" s="100"/>
      <c r="W6" s="100"/>
      <c r="X6" s="100"/>
      <c r="Y6" s="100"/>
      <c r="Z6" s="100"/>
      <c r="AA6" s="101"/>
      <c r="AB6" s="101"/>
      <c r="AC6" s="101"/>
      <c r="AD6" s="101"/>
      <c r="AE6" s="101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8"/>
      <c r="AR6" s="8"/>
      <c r="AS6" s="19" t="s">
        <v>791</v>
      </c>
      <c r="AT6" s="19" t="s">
        <v>0</v>
      </c>
      <c r="AU6" s="140"/>
    </row>
    <row r="7" spans="1:47" ht="17.2" customHeight="1" x14ac:dyDescent="0.3">
      <c r="A7" s="10">
        <v>21</v>
      </c>
      <c r="B7" s="12">
        <v>1111</v>
      </c>
      <c r="C7" s="51" t="s">
        <v>1155</v>
      </c>
      <c r="D7" s="267" t="s">
        <v>975</v>
      </c>
      <c r="E7" s="268"/>
      <c r="F7" s="263" t="s">
        <v>1154</v>
      </c>
      <c r="G7" s="264"/>
      <c r="H7" s="243" t="s">
        <v>923</v>
      </c>
      <c r="I7" s="239"/>
      <c r="J7" s="239"/>
      <c r="K7" s="239"/>
      <c r="L7" s="240"/>
      <c r="M7" s="34"/>
      <c r="N7" s="55"/>
      <c r="O7" s="76"/>
      <c r="P7" s="76"/>
      <c r="Q7" s="76"/>
      <c r="R7" s="76"/>
      <c r="S7" s="76"/>
      <c r="T7" s="76"/>
      <c r="U7" s="64"/>
      <c r="V7" s="63"/>
      <c r="W7" s="63"/>
      <c r="X7" s="63"/>
      <c r="Y7" s="105"/>
      <c r="Z7" s="105"/>
      <c r="AA7" s="7"/>
      <c r="AB7" s="7"/>
      <c r="AC7" s="59"/>
      <c r="AD7" s="59"/>
      <c r="AE7" s="59"/>
      <c r="AF7" s="59"/>
      <c r="AG7" s="59"/>
      <c r="AH7" s="7"/>
      <c r="AI7" s="7"/>
      <c r="AJ7" s="7"/>
      <c r="AK7" s="7"/>
      <c r="AL7" s="7"/>
      <c r="AM7" s="7"/>
      <c r="AN7" s="7"/>
      <c r="AO7" s="7"/>
      <c r="AP7" s="7"/>
      <c r="AQ7" s="7"/>
      <c r="AR7" s="35"/>
      <c r="AS7" s="178">
        <f>ROUND(I10,0)</f>
        <v>948</v>
      </c>
      <c r="AT7" s="18" t="s">
        <v>824</v>
      </c>
    </row>
    <row r="8" spans="1:47" ht="17.2" customHeight="1" x14ac:dyDescent="0.3">
      <c r="A8" s="10">
        <v>21</v>
      </c>
      <c r="B8" s="12">
        <v>1112</v>
      </c>
      <c r="C8" s="51" t="s">
        <v>1153</v>
      </c>
      <c r="D8" s="269"/>
      <c r="E8" s="270"/>
      <c r="F8" s="265"/>
      <c r="G8" s="266"/>
      <c r="H8" s="262"/>
      <c r="I8" s="241"/>
      <c r="J8" s="241"/>
      <c r="K8" s="241"/>
      <c r="L8" s="242"/>
      <c r="M8" s="2"/>
      <c r="N8" s="159"/>
      <c r="O8" s="159"/>
      <c r="P8" s="159"/>
      <c r="Q8" s="159"/>
      <c r="R8" s="159"/>
      <c r="S8" s="2"/>
      <c r="T8" s="2"/>
      <c r="U8" s="243" t="s">
        <v>871</v>
      </c>
      <c r="V8" s="239"/>
      <c r="W8" s="239"/>
      <c r="X8" s="239"/>
      <c r="Y8" s="239"/>
      <c r="Z8" s="240"/>
      <c r="AA8" s="247" t="s">
        <v>870</v>
      </c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126" t="s">
        <v>810</v>
      </c>
      <c r="AM8" s="255">
        <v>0.7</v>
      </c>
      <c r="AN8" s="255"/>
      <c r="AO8" s="8"/>
      <c r="AP8" s="8"/>
      <c r="AQ8" s="8"/>
      <c r="AR8" s="20"/>
      <c r="AS8" s="167">
        <f>ROUND(I10*AM8,0)</f>
        <v>664</v>
      </c>
      <c r="AT8" s="14"/>
    </row>
    <row r="9" spans="1:47" ht="17.2" customHeight="1" x14ac:dyDescent="0.3">
      <c r="A9" s="10">
        <v>21</v>
      </c>
      <c r="B9" s="12">
        <v>2001</v>
      </c>
      <c r="C9" s="51" t="s">
        <v>1152</v>
      </c>
      <c r="D9" s="269"/>
      <c r="E9" s="270"/>
      <c r="F9" s="265"/>
      <c r="G9" s="266"/>
      <c r="H9" s="44"/>
      <c r="I9" s="140"/>
      <c r="J9" s="140"/>
      <c r="K9" s="140"/>
      <c r="L9" s="83"/>
      <c r="M9" s="8"/>
      <c r="N9" s="27"/>
      <c r="O9" s="27"/>
      <c r="P9" s="27"/>
      <c r="Q9" s="27"/>
      <c r="R9" s="27"/>
      <c r="S9" s="8"/>
      <c r="T9" s="8"/>
      <c r="U9" s="244"/>
      <c r="V9" s="245"/>
      <c r="W9" s="245"/>
      <c r="X9" s="245"/>
      <c r="Y9" s="245"/>
      <c r="Z9" s="246"/>
      <c r="AA9" s="247" t="s">
        <v>868</v>
      </c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59" t="s">
        <v>810</v>
      </c>
      <c r="AM9" s="249">
        <v>0.5</v>
      </c>
      <c r="AN9" s="249"/>
      <c r="AO9" s="7"/>
      <c r="AP9" s="7"/>
      <c r="AQ9" s="7"/>
      <c r="AR9" s="35"/>
      <c r="AS9" s="167">
        <f>ROUND(I10*AM9,0)</f>
        <v>474</v>
      </c>
      <c r="AT9" s="14"/>
    </row>
    <row r="10" spans="1:47" ht="17.2" customHeight="1" x14ac:dyDescent="0.3">
      <c r="A10" s="10">
        <v>21</v>
      </c>
      <c r="B10" s="12">
        <v>1113</v>
      </c>
      <c r="C10" s="51" t="s">
        <v>1151</v>
      </c>
      <c r="D10" s="269"/>
      <c r="E10" s="270"/>
      <c r="F10" s="265"/>
      <c r="G10" s="266"/>
      <c r="H10" s="44"/>
      <c r="I10" s="254">
        <v>948</v>
      </c>
      <c r="J10" s="254"/>
      <c r="K10" s="2" t="s">
        <v>809</v>
      </c>
      <c r="L10" s="43"/>
      <c r="M10" s="239" t="s">
        <v>837</v>
      </c>
      <c r="N10" s="239"/>
      <c r="O10" s="239"/>
      <c r="P10" s="239"/>
      <c r="Q10" s="239"/>
      <c r="R10" s="239"/>
      <c r="S10" s="239"/>
      <c r="T10" s="240"/>
      <c r="U10" s="64"/>
      <c r="V10" s="63"/>
      <c r="W10" s="63"/>
      <c r="X10" s="63"/>
      <c r="Y10" s="105"/>
      <c r="Z10" s="105"/>
      <c r="AA10" s="7"/>
      <c r="AB10" s="7"/>
      <c r="AC10" s="59"/>
      <c r="AD10" s="59"/>
      <c r="AE10" s="59"/>
      <c r="AF10" s="59"/>
      <c r="AG10" s="59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35"/>
      <c r="AS10" s="167">
        <f>ROUND(I10*S12,0)</f>
        <v>915</v>
      </c>
      <c r="AT10" s="14"/>
    </row>
    <row r="11" spans="1:47" ht="17.2" customHeight="1" x14ac:dyDescent="0.3">
      <c r="A11" s="10">
        <v>21</v>
      </c>
      <c r="B11" s="12">
        <v>1114</v>
      </c>
      <c r="C11" s="51" t="s">
        <v>1150</v>
      </c>
      <c r="D11" s="269"/>
      <c r="E11" s="270"/>
      <c r="F11" s="265"/>
      <c r="G11" s="266"/>
      <c r="H11" s="44"/>
      <c r="I11" s="2"/>
      <c r="J11" s="2"/>
      <c r="K11" s="2"/>
      <c r="L11" s="43"/>
      <c r="M11" s="241"/>
      <c r="N11" s="241"/>
      <c r="O11" s="241"/>
      <c r="P11" s="241"/>
      <c r="Q11" s="241"/>
      <c r="R11" s="241"/>
      <c r="S11" s="241"/>
      <c r="T11" s="242"/>
      <c r="U11" s="243" t="s">
        <v>871</v>
      </c>
      <c r="V11" s="239"/>
      <c r="W11" s="239"/>
      <c r="X11" s="239"/>
      <c r="Y11" s="239"/>
      <c r="Z11" s="240"/>
      <c r="AA11" s="247" t="s">
        <v>870</v>
      </c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126" t="s">
        <v>810</v>
      </c>
      <c r="AM11" s="255">
        <f>AM8</f>
        <v>0.7</v>
      </c>
      <c r="AN11" s="255"/>
      <c r="AO11" s="8"/>
      <c r="AP11" s="8"/>
      <c r="AQ11" s="8"/>
      <c r="AR11" s="20"/>
      <c r="AS11" s="167">
        <f>ROUND(ROUND(I10*S12,0)*AM11,0)</f>
        <v>641</v>
      </c>
      <c r="AT11" s="14"/>
    </row>
    <row r="12" spans="1:47" ht="17.2" customHeight="1" x14ac:dyDescent="0.3">
      <c r="A12" s="10">
        <v>21</v>
      </c>
      <c r="B12" s="12">
        <v>2002</v>
      </c>
      <c r="C12" s="51" t="s">
        <v>1149</v>
      </c>
      <c r="D12" s="269"/>
      <c r="E12" s="270"/>
      <c r="F12" s="265"/>
      <c r="G12" s="266"/>
      <c r="H12" s="44"/>
      <c r="I12" s="2"/>
      <c r="J12" s="2"/>
      <c r="K12" s="2"/>
      <c r="L12" s="43"/>
      <c r="M12" s="11"/>
      <c r="N12" s="11"/>
      <c r="O12" s="11"/>
      <c r="P12" s="11"/>
      <c r="Q12" s="11"/>
      <c r="R12" s="126" t="s">
        <v>810</v>
      </c>
      <c r="S12" s="236">
        <v>0.96499999999999997</v>
      </c>
      <c r="T12" s="237"/>
      <c r="U12" s="244"/>
      <c r="V12" s="245"/>
      <c r="W12" s="245"/>
      <c r="X12" s="245"/>
      <c r="Y12" s="245"/>
      <c r="Z12" s="246"/>
      <c r="AA12" s="247" t="s">
        <v>868</v>
      </c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59" t="s">
        <v>810</v>
      </c>
      <c r="AM12" s="249">
        <f>AM9</f>
        <v>0.5</v>
      </c>
      <c r="AN12" s="249"/>
      <c r="AO12" s="7"/>
      <c r="AP12" s="7"/>
      <c r="AQ12" s="7"/>
      <c r="AR12" s="35"/>
      <c r="AS12" s="167">
        <f>ROUND(ROUND(I10*S12,0)*AM12,0)</f>
        <v>458</v>
      </c>
      <c r="AT12" s="14"/>
    </row>
    <row r="13" spans="1:47" ht="17.2" customHeight="1" x14ac:dyDescent="0.3">
      <c r="A13" s="10">
        <v>21</v>
      </c>
      <c r="B13" s="12">
        <v>2003</v>
      </c>
      <c r="C13" s="51" t="s">
        <v>1148</v>
      </c>
      <c r="D13" s="269"/>
      <c r="E13" s="270"/>
      <c r="F13" s="265"/>
      <c r="G13" s="266"/>
      <c r="H13" s="44"/>
      <c r="I13" s="140"/>
      <c r="J13" s="140"/>
      <c r="K13" s="140"/>
      <c r="L13" s="83"/>
      <c r="M13" s="34"/>
      <c r="N13" s="55"/>
      <c r="O13" s="76"/>
      <c r="P13" s="76"/>
      <c r="Q13" s="76"/>
      <c r="R13" s="76"/>
      <c r="S13" s="76"/>
      <c r="T13" s="103"/>
      <c r="U13" s="64"/>
      <c r="V13" s="63"/>
      <c r="W13" s="63"/>
      <c r="X13" s="63"/>
      <c r="Y13" s="105"/>
      <c r="Z13" s="105"/>
      <c r="AA13" s="7"/>
      <c r="AB13" s="34"/>
      <c r="AC13" s="53"/>
      <c r="AD13" s="53"/>
      <c r="AE13" s="53"/>
      <c r="AF13" s="53"/>
      <c r="AG13" s="53"/>
      <c r="AH13" s="34"/>
      <c r="AI13" s="34"/>
      <c r="AJ13" s="34"/>
      <c r="AK13" s="34"/>
      <c r="AL13" s="34"/>
      <c r="AM13" s="34"/>
      <c r="AN13" s="49"/>
      <c r="AO13" s="256" t="s">
        <v>877</v>
      </c>
      <c r="AP13" s="257"/>
      <c r="AQ13" s="257"/>
      <c r="AR13" s="258"/>
      <c r="AS13" s="167">
        <f>ROUND(I10,0)-AO16</f>
        <v>943</v>
      </c>
      <c r="AT13" s="14"/>
    </row>
    <row r="14" spans="1:47" ht="17.2" customHeight="1" x14ac:dyDescent="0.3">
      <c r="A14" s="10">
        <v>21</v>
      </c>
      <c r="B14" s="12">
        <v>2004</v>
      </c>
      <c r="C14" s="51" t="s">
        <v>1147</v>
      </c>
      <c r="D14" s="269"/>
      <c r="E14" s="270"/>
      <c r="F14" s="265"/>
      <c r="G14" s="266"/>
      <c r="H14" s="84"/>
      <c r="I14" s="140"/>
      <c r="J14" s="140"/>
      <c r="K14" s="140"/>
      <c r="L14" s="83"/>
      <c r="M14" s="2"/>
      <c r="N14" s="159"/>
      <c r="O14" s="159"/>
      <c r="P14" s="159"/>
      <c r="Q14" s="159"/>
      <c r="R14" s="159"/>
      <c r="S14" s="2"/>
      <c r="T14" s="43"/>
      <c r="U14" s="243" t="s">
        <v>871</v>
      </c>
      <c r="V14" s="239"/>
      <c r="W14" s="239"/>
      <c r="X14" s="239"/>
      <c r="Y14" s="239"/>
      <c r="Z14" s="240"/>
      <c r="AA14" s="247" t="s">
        <v>870</v>
      </c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59" t="s">
        <v>810</v>
      </c>
      <c r="AM14" s="249">
        <f>AM11</f>
        <v>0.7</v>
      </c>
      <c r="AN14" s="250"/>
      <c r="AO14" s="259"/>
      <c r="AP14" s="260"/>
      <c r="AQ14" s="260"/>
      <c r="AR14" s="261"/>
      <c r="AS14" s="167">
        <f>ROUND(I10*AM14,0)-AO16</f>
        <v>659</v>
      </c>
      <c r="AT14" s="14"/>
    </row>
    <row r="15" spans="1:47" ht="17.2" customHeight="1" x14ac:dyDescent="0.3">
      <c r="A15" s="10">
        <v>21</v>
      </c>
      <c r="B15" s="12">
        <v>2005</v>
      </c>
      <c r="C15" s="51" t="s">
        <v>1146</v>
      </c>
      <c r="D15" s="269"/>
      <c r="E15" s="270"/>
      <c r="F15" s="265"/>
      <c r="G15" s="266"/>
      <c r="H15" s="84"/>
      <c r="I15" s="140"/>
      <c r="J15" s="140"/>
      <c r="K15" s="140"/>
      <c r="L15" s="83"/>
      <c r="M15" s="8"/>
      <c r="N15" s="27"/>
      <c r="O15" s="27"/>
      <c r="P15" s="27"/>
      <c r="Q15" s="27"/>
      <c r="R15" s="27"/>
      <c r="S15" s="8"/>
      <c r="T15" s="20"/>
      <c r="U15" s="244"/>
      <c r="V15" s="245"/>
      <c r="W15" s="245"/>
      <c r="X15" s="245"/>
      <c r="Y15" s="245"/>
      <c r="Z15" s="246"/>
      <c r="AA15" s="247" t="s">
        <v>868</v>
      </c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59" t="s">
        <v>810</v>
      </c>
      <c r="AM15" s="249">
        <f>AM12</f>
        <v>0.5</v>
      </c>
      <c r="AN15" s="250"/>
      <c r="AO15" s="259"/>
      <c r="AP15" s="260"/>
      <c r="AQ15" s="260"/>
      <c r="AR15" s="261"/>
      <c r="AS15" s="167">
        <f>ROUND(I10*AM15,0)-AO16</f>
        <v>469</v>
      </c>
      <c r="AT15" s="14"/>
    </row>
    <row r="16" spans="1:47" ht="17.2" customHeight="1" x14ac:dyDescent="0.3">
      <c r="A16" s="10">
        <v>21</v>
      </c>
      <c r="B16" s="12">
        <v>2006</v>
      </c>
      <c r="C16" s="51" t="s">
        <v>1145</v>
      </c>
      <c r="D16" s="269"/>
      <c r="E16" s="270"/>
      <c r="F16" s="265"/>
      <c r="G16" s="266"/>
      <c r="H16" s="84"/>
      <c r="I16" s="140"/>
      <c r="J16" s="140"/>
      <c r="K16" s="140"/>
      <c r="L16" s="83"/>
      <c r="M16" s="239" t="s">
        <v>837</v>
      </c>
      <c r="N16" s="239"/>
      <c r="O16" s="239"/>
      <c r="P16" s="239"/>
      <c r="Q16" s="239"/>
      <c r="R16" s="239"/>
      <c r="S16" s="239"/>
      <c r="T16" s="240"/>
      <c r="U16" s="64"/>
      <c r="V16" s="63"/>
      <c r="W16" s="63"/>
      <c r="X16" s="63"/>
      <c r="Y16" s="105"/>
      <c r="Z16" s="105"/>
      <c r="AA16" s="7"/>
      <c r="AB16" s="2"/>
      <c r="AC16" s="142"/>
      <c r="AD16" s="142"/>
      <c r="AE16" s="142"/>
      <c r="AF16" s="142"/>
      <c r="AG16" s="142"/>
      <c r="AH16" s="2"/>
      <c r="AI16" s="2"/>
      <c r="AJ16" s="2"/>
      <c r="AK16" s="2"/>
      <c r="AL16" s="140"/>
      <c r="AM16" s="140"/>
      <c r="AN16" s="140"/>
      <c r="AO16" s="114">
        <v>5</v>
      </c>
      <c r="AP16" s="69" t="s">
        <v>873</v>
      </c>
      <c r="AQ16" s="161"/>
      <c r="AR16" s="166"/>
      <c r="AS16" s="167">
        <f>ROUND(I10*S18,0)-AO16</f>
        <v>910</v>
      </c>
      <c r="AT16" s="14"/>
    </row>
    <row r="17" spans="1:46" ht="17.2" customHeight="1" x14ac:dyDescent="0.3">
      <c r="A17" s="10">
        <v>21</v>
      </c>
      <c r="B17" s="12">
        <v>2007</v>
      </c>
      <c r="C17" s="51" t="s">
        <v>1144</v>
      </c>
      <c r="D17" s="269"/>
      <c r="E17" s="270"/>
      <c r="F17" s="265"/>
      <c r="G17" s="266"/>
      <c r="H17" s="84"/>
      <c r="I17" s="140"/>
      <c r="J17" s="140"/>
      <c r="K17" s="140"/>
      <c r="L17" s="83"/>
      <c r="M17" s="241"/>
      <c r="N17" s="241"/>
      <c r="O17" s="241"/>
      <c r="P17" s="241"/>
      <c r="Q17" s="241"/>
      <c r="R17" s="241"/>
      <c r="S17" s="241"/>
      <c r="T17" s="242"/>
      <c r="U17" s="243" t="s">
        <v>871</v>
      </c>
      <c r="V17" s="239"/>
      <c r="W17" s="239"/>
      <c r="X17" s="239"/>
      <c r="Y17" s="239"/>
      <c r="Z17" s="240"/>
      <c r="AA17" s="247" t="s">
        <v>870</v>
      </c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59" t="s">
        <v>810</v>
      </c>
      <c r="AM17" s="249">
        <f>AM14</f>
        <v>0.7</v>
      </c>
      <c r="AN17" s="250"/>
      <c r="AO17" s="44"/>
      <c r="AP17" s="142"/>
      <c r="AQ17" s="161"/>
      <c r="AR17" s="166"/>
      <c r="AS17" s="167">
        <f>ROUND(ROUND(I10*S18,0)*AM17,0)-AO16</f>
        <v>636</v>
      </c>
      <c r="AT17" s="14"/>
    </row>
    <row r="18" spans="1:46" ht="17.2" customHeight="1" x14ac:dyDescent="0.3">
      <c r="A18" s="10">
        <v>21</v>
      </c>
      <c r="B18" s="12">
        <v>2008</v>
      </c>
      <c r="C18" s="51" t="s">
        <v>1143</v>
      </c>
      <c r="D18" s="269"/>
      <c r="E18" s="270"/>
      <c r="F18" s="265"/>
      <c r="G18" s="266"/>
      <c r="H18" s="102"/>
      <c r="I18" s="100"/>
      <c r="J18" s="100"/>
      <c r="K18" s="100"/>
      <c r="L18" s="104"/>
      <c r="M18" s="11"/>
      <c r="N18" s="11"/>
      <c r="O18" s="11"/>
      <c r="P18" s="11"/>
      <c r="Q18" s="11"/>
      <c r="R18" s="126" t="s">
        <v>810</v>
      </c>
      <c r="S18" s="236">
        <f>S12</f>
        <v>0.96499999999999997</v>
      </c>
      <c r="T18" s="237"/>
      <c r="U18" s="244"/>
      <c r="V18" s="245"/>
      <c r="W18" s="245"/>
      <c r="X18" s="245"/>
      <c r="Y18" s="245"/>
      <c r="Z18" s="246"/>
      <c r="AA18" s="247" t="s">
        <v>868</v>
      </c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59" t="s">
        <v>810</v>
      </c>
      <c r="AM18" s="249">
        <f>AM15</f>
        <v>0.5</v>
      </c>
      <c r="AN18" s="250"/>
      <c r="AO18" s="42"/>
      <c r="AP18" s="126"/>
      <c r="AQ18" s="152"/>
      <c r="AR18" s="163"/>
      <c r="AS18" s="167">
        <f>ROUND(ROUND(I10*S18,0)*AM18,0)-AO16</f>
        <v>453</v>
      </c>
      <c r="AT18" s="14"/>
    </row>
    <row r="19" spans="1:46" ht="17.2" customHeight="1" x14ac:dyDescent="0.3">
      <c r="A19" s="10">
        <v>21</v>
      </c>
      <c r="B19" s="12">
        <v>1121</v>
      </c>
      <c r="C19" s="51" t="s">
        <v>1142</v>
      </c>
      <c r="D19" s="129"/>
      <c r="E19" s="130"/>
      <c r="F19" s="129"/>
      <c r="G19" s="130"/>
      <c r="H19" s="262" t="s">
        <v>910</v>
      </c>
      <c r="I19" s="241"/>
      <c r="J19" s="241"/>
      <c r="K19" s="241"/>
      <c r="L19" s="242"/>
      <c r="M19" s="34"/>
      <c r="N19" s="55"/>
      <c r="O19" s="76"/>
      <c r="P19" s="76"/>
      <c r="Q19" s="76"/>
      <c r="R19" s="76"/>
      <c r="S19" s="76"/>
      <c r="T19" s="103"/>
      <c r="U19" s="64"/>
      <c r="V19" s="63"/>
      <c r="W19" s="63"/>
      <c r="X19" s="63"/>
      <c r="Y19" s="105"/>
      <c r="Z19" s="105"/>
      <c r="AA19" s="7"/>
      <c r="AB19" s="7"/>
      <c r="AC19" s="59"/>
      <c r="AD19" s="59"/>
      <c r="AE19" s="59"/>
      <c r="AF19" s="59"/>
      <c r="AG19" s="59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35"/>
      <c r="AS19" s="167">
        <f>ROUND(I22,0)</f>
        <v>922</v>
      </c>
      <c r="AT19" s="14"/>
    </row>
    <row r="20" spans="1:46" ht="17.2" customHeight="1" x14ac:dyDescent="0.3">
      <c r="A20" s="10">
        <v>21</v>
      </c>
      <c r="B20" s="12">
        <v>1122</v>
      </c>
      <c r="C20" s="51" t="s">
        <v>1141</v>
      </c>
      <c r="D20" s="129"/>
      <c r="E20" s="130"/>
      <c r="F20" s="129"/>
      <c r="G20" s="130"/>
      <c r="H20" s="262"/>
      <c r="I20" s="241"/>
      <c r="J20" s="241"/>
      <c r="K20" s="241"/>
      <c r="L20" s="242"/>
      <c r="M20" s="2"/>
      <c r="N20" s="159"/>
      <c r="O20" s="159"/>
      <c r="P20" s="159"/>
      <c r="Q20" s="159"/>
      <c r="R20" s="159"/>
      <c r="S20" s="2"/>
      <c r="T20" s="43"/>
      <c r="U20" s="243" t="s">
        <v>871</v>
      </c>
      <c r="V20" s="239"/>
      <c r="W20" s="239"/>
      <c r="X20" s="239"/>
      <c r="Y20" s="239"/>
      <c r="Z20" s="240"/>
      <c r="AA20" s="247" t="s">
        <v>870</v>
      </c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126" t="s">
        <v>810</v>
      </c>
      <c r="AM20" s="255">
        <f>AM17</f>
        <v>0.7</v>
      </c>
      <c r="AN20" s="255"/>
      <c r="AO20" s="8"/>
      <c r="AP20" s="8"/>
      <c r="AQ20" s="8"/>
      <c r="AR20" s="20"/>
      <c r="AS20" s="167">
        <f>ROUND(I22*AM20,0)</f>
        <v>645</v>
      </c>
      <c r="AT20" s="14"/>
    </row>
    <row r="21" spans="1:46" ht="17.2" customHeight="1" x14ac:dyDescent="0.3">
      <c r="A21" s="10">
        <v>21</v>
      </c>
      <c r="B21" s="12">
        <v>2009</v>
      </c>
      <c r="C21" s="51" t="s">
        <v>1140</v>
      </c>
      <c r="D21" s="129"/>
      <c r="E21" s="130"/>
      <c r="F21" s="129"/>
      <c r="G21" s="130"/>
      <c r="H21" s="72"/>
      <c r="I21" s="71"/>
      <c r="J21" s="71"/>
      <c r="K21" s="71"/>
      <c r="L21" s="70"/>
      <c r="M21" s="8"/>
      <c r="N21" s="27"/>
      <c r="O21" s="27"/>
      <c r="P21" s="27"/>
      <c r="Q21" s="27"/>
      <c r="R21" s="27"/>
      <c r="S21" s="8"/>
      <c r="T21" s="20"/>
      <c r="U21" s="244"/>
      <c r="V21" s="245"/>
      <c r="W21" s="245"/>
      <c r="X21" s="245"/>
      <c r="Y21" s="245"/>
      <c r="Z21" s="246"/>
      <c r="AA21" s="247" t="s">
        <v>868</v>
      </c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59" t="s">
        <v>810</v>
      </c>
      <c r="AM21" s="249">
        <f>AM18</f>
        <v>0.5</v>
      </c>
      <c r="AN21" s="249"/>
      <c r="AO21" s="7"/>
      <c r="AP21" s="7"/>
      <c r="AQ21" s="7"/>
      <c r="AR21" s="35"/>
      <c r="AS21" s="167">
        <f>ROUND(I22*AM21,0)</f>
        <v>461</v>
      </c>
      <c r="AT21" s="14"/>
    </row>
    <row r="22" spans="1:46" ht="17.2" customHeight="1" x14ac:dyDescent="0.3">
      <c r="A22" s="10">
        <v>21</v>
      </c>
      <c r="B22" s="12">
        <v>1123</v>
      </c>
      <c r="C22" s="51" t="s">
        <v>1139</v>
      </c>
      <c r="D22" s="129"/>
      <c r="E22" s="130"/>
      <c r="F22" s="129"/>
      <c r="G22" s="130"/>
      <c r="H22" s="44"/>
      <c r="I22" s="254">
        <v>922</v>
      </c>
      <c r="J22" s="254"/>
      <c r="K22" s="2" t="s">
        <v>809</v>
      </c>
      <c r="L22" s="43"/>
      <c r="M22" s="239" t="s">
        <v>837</v>
      </c>
      <c r="N22" s="239"/>
      <c r="O22" s="239"/>
      <c r="P22" s="239"/>
      <c r="Q22" s="239"/>
      <c r="R22" s="239"/>
      <c r="S22" s="239"/>
      <c r="T22" s="240"/>
      <c r="U22" s="64"/>
      <c r="V22" s="63"/>
      <c r="W22" s="63"/>
      <c r="X22" s="63"/>
      <c r="Y22" s="105"/>
      <c r="Z22" s="105"/>
      <c r="AA22" s="7"/>
      <c r="AB22" s="7"/>
      <c r="AC22" s="59"/>
      <c r="AD22" s="59"/>
      <c r="AE22" s="59"/>
      <c r="AF22" s="59"/>
      <c r="AG22" s="59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35"/>
      <c r="AS22" s="167">
        <f>ROUND(I22*S24,0)</f>
        <v>890</v>
      </c>
      <c r="AT22" s="14"/>
    </row>
    <row r="23" spans="1:46" ht="17.2" customHeight="1" x14ac:dyDescent="0.3">
      <c r="A23" s="10">
        <v>21</v>
      </c>
      <c r="B23" s="12">
        <v>1124</v>
      </c>
      <c r="C23" s="51" t="s">
        <v>1138</v>
      </c>
      <c r="D23" s="129"/>
      <c r="E23" s="130"/>
      <c r="F23" s="129"/>
      <c r="G23" s="130"/>
      <c r="H23" s="44"/>
      <c r="I23" s="2"/>
      <c r="J23" s="2"/>
      <c r="K23" s="2"/>
      <c r="L23" s="43"/>
      <c r="M23" s="241"/>
      <c r="N23" s="241"/>
      <c r="O23" s="241"/>
      <c r="P23" s="241"/>
      <c r="Q23" s="241"/>
      <c r="R23" s="241"/>
      <c r="S23" s="241"/>
      <c r="T23" s="242"/>
      <c r="U23" s="243" t="s">
        <v>871</v>
      </c>
      <c r="V23" s="239"/>
      <c r="W23" s="239"/>
      <c r="X23" s="239"/>
      <c r="Y23" s="239"/>
      <c r="Z23" s="240"/>
      <c r="AA23" s="247" t="s">
        <v>870</v>
      </c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126" t="s">
        <v>810</v>
      </c>
      <c r="AM23" s="255">
        <f>AM20</f>
        <v>0.7</v>
      </c>
      <c r="AN23" s="255"/>
      <c r="AO23" s="8"/>
      <c r="AP23" s="8"/>
      <c r="AQ23" s="8"/>
      <c r="AR23" s="20"/>
      <c r="AS23" s="167">
        <f>ROUND(ROUND(I22*S24,0)*AM23,0)</f>
        <v>623</v>
      </c>
      <c r="AT23" s="14"/>
    </row>
    <row r="24" spans="1:46" ht="17.2" customHeight="1" x14ac:dyDescent="0.3">
      <c r="A24" s="10">
        <v>21</v>
      </c>
      <c r="B24" s="12">
        <v>2010</v>
      </c>
      <c r="C24" s="51" t="s">
        <v>1137</v>
      </c>
      <c r="D24" s="129"/>
      <c r="E24" s="130"/>
      <c r="F24" s="129"/>
      <c r="G24" s="130"/>
      <c r="H24" s="44"/>
      <c r="I24" s="2"/>
      <c r="J24" s="2"/>
      <c r="K24" s="2"/>
      <c r="L24" s="43"/>
      <c r="M24" s="11"/>
      <c r="N24" s="11"/>
      <c r="O24" s="11"/>
      <c r="P24" s="11"/>
      <c r="Q24" s="11"/>
      <c r="R24" s="126" t="s">
        <v>810</v>
      </c>
      <c r="S24" s="236">
        <f>S18</f>
        <v>0.96499999999999997</v>
      </c>
      <c r="T24" s="237"/>
      <c r="U24" s="244"/>
      <c r="V24" s="245"/>
      <c r="W24" s="245"/>
      <c r="X24" s="245"/>
      <c r="Y24" s="245"/>
      <c r="Z24" s="246"/>
      <c r="AA24" s="247" t="s">
        <v>868</v>
      </c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59" t="s">
        <v>810</v>
      </c>
      <c r="AM24" s="249">
        <f>AM21</f>
        <v>0.5</v>
      </c>
      <c r="AN24" s="249"/>
      <c r="AO24" s="7"/>
      <c r="AP24" s="7"/>
      <c r="AQ24" s="7"/>
      <c r="AR24" s="35"/>
      <c r="AS24" s="167">
        <f>ROUND(ROUND(I22*S24,0)*AM24,0)</f>
        <v>445</v>
      </c>
      <c r="AT24" s="14"/>
    </row>
    <row r="25" spans="1:46" ht="17.2" customHeight="1" x14ac:dyDescent="0.3">
      <c r="A25" s="10">
        <v>21</v>
      </c>
      <c r="B25" s="12">
        <v>2011</v>
      </c>
      <c r="C25" s="51" t="s">
        <v>1136</v>
      </c>
      <c r="D25" s="129"/>
      <c r="E25" s="130"/>
      <c r="F25" s="129"/>
      <c r="G25" s="130"/>
      <c r="H25" s="129"/>
      <c r="I25" s="71"/>
      <c r="J25" s="71"/>
      <c r="K25" s="71"/>
      <c r="L25" s="70"/>
      <c r="M25" s="34"/>
      <c r="N25" s="55"/>
      <c r="O25" s="76"/>
      <c r="P25" s="76"/>
      <c r="Q25" s="76"/>
      <c r="R25" s="76"/>
      <c r="S25" s="76"/>
      <c r="T25" s="103"/>
      <c r="U25" s="64"/>
      <c r="V25" s="63"/>
      <c r="W25" s="63"/>
      <c r="X25" s="63"/>
      <c r="Y25" s="105"/>
      <c r="Z25" s="105"/>
      <c r="AA25" s="7"/>
      <c r="AB25" s="34"/>
      <c r="AC25" s="53"/>
      <c r="AD25" s="53"/>
      <c r="AE25" s="53"/>
      <c r="AF25" s="53"/>
      <c r="AG25" s="53"/>
      <c r="AH25" s="34"/>
      <c r="AI25" s="34"/>
      <c r="AJ25" s="34"/>
      <c r="AK25" s="34"/>
      <c r="AL25" s="34"/>
      <c r="AM25" s="34"/>
      <c r="AN25" s="49"/>
      <c r="AO25" s="256" t="s">
        <v>877</v>
      </c>
      <c r="AP25" s="257"/>
      <c r="AQ25" s="257"/>
      <c r="AR25" s="258"/>
      <c r="AS25" s="167">
        <f>ROUND(I22,0)-AO28</f>
        <v>917</v>
      </c>
      <c r="AT25" s="14"/>
    </row>
    <row r="26" spans="1:46" ht="17.2" customHeight="1" x14ac:dyDescent="0.3">
      <c r="A26" s="10">
        <v>21</v>
      </c>
      <c r="B26" s="12">
        <v>2012</v>
      </c>
      <c r="C26" s="51" t="s">
        <v>1135</v>
      </c>
      <c r="D26" s="129"/>
      <c r="E26" s="130"/>
      <c r="F26" s="129"/>
      <c r="G26" s="130"/>
      <c r="H26" s="72"/>
      <c r="I26" s="71"/>
      <c r="J26" s="71"/>
      <c r="K26" s="71"/>
      <c r="L26" s="70"/>
      <c r="M26" s="2"/>
      <c r="N26" s="159"/>
      <c r="O26" s="159"/>
      <c r="P26" s="159"/>
      <c r="Q26" s="159"/>
      <c r="R26" s="159"/>
      <c r="S26" s="2"/>
      <c r="T26" s="43"/>
      <c r="U26" s="243" t="s">
        <v>871</v>
      </c>
      <c r="V26" s="239"/>
      <c r="W26" s="239"/>
      <c r="X26" s="239"/>
      <c r="Y26" s="239"/>
      <c r="Z26" s="240"/>
      <c r="AA26" s="247" t="s">
        <v>870</v>
      </c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59" t="s">
        <v>810</v>
      </c>
      <c r="AM26" s="249">
        <f>AM23</f>
        <v>0.7</v>
      </c>
      <c r="AN26" s="250"/>
      <c r="AO26" s="259"/>
      <c r="AP26" s="260"/>
      <c r="AQ26" s="260"/>
      <c r="AR26" s="261"/>
      <c r="AS26" s="167">
        <f>ROUND(I22*AM26,0)-AO28</f>
        <v>640</v>
      </c>
      <c r="AT26" s="14"/>
    </row>
    <row r="27" spans="1:46" ht="17.2" customHeight="1" x14ac:dyDescent="0.3">
      <c r="A27" s="10">
        <v>21</v>
      </c>
      <c r="B27" s="12">
        <v>2013</v>
      </c>
      <c r="C27" s="51" t="s">
        <v>1134</v>
      </c>
      <c r="D27" s="129"/>
      <c r="E27" s="130"/>
      <c r="F27" s="129"/>
      <c r="G27" s="130"/>
      <c r="H27" s="72"/>
      <c r="I27" s="71"/>
      <c r="J27" s="71"/>
      <c r="K27" s="71"/>
      <c r="L27" s="70"/>
      <c r="M27" s="8"/>
      <c r="N27" s="27"/>
      <c r="O27" s="27"/>
      <c r="P27" s="27"/>
      <c r="Q27" s="27"/>
      <c r="R27" s="27"/>
      <c r="S27" s="8"/>
      <c r="T27" s="20"/>
      <c r="U27" s="244"/>
      <c r="V27" s="245"/>
      <c r="W27" s="245"/>
      <c r="X27" s="245"/>
      <c r="Y27" s="245"/>
      <c r="Z27" s="246"/>
      <c r="AA27" s="247" t="s">
        <v>868</v>
      </c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59" t="s">
        <v>810</v>
      </c>
      <c r="AM27" s="249">
        <f>AM24</f>
        <v>0.5</v>
      </c>
      <c r="AN27" s="250"/>
      <c r="AO27" s="259"/>
      <c r="AP27" s="260"/>
      <c r="AQ27" s="260"/>
      <c r="AR27" s="261"/>
      <c r="AS27" s="167">
        <f>ROUND(I22*AM27,0)-AO28</f>
        <v>456</v>
      </c>
      <c r="AT27" s="14"/>
    </row>
    <row r="28" spans="1:46" ht="17.2" customHeight="1" x14ac:dyDescent="0.3">
      <c r="A28" s="10">
        <v>21</v>
      </c>
      <c r="B28" s="12">
        <v>2014</v>
      </c>
      <c r="C28" s="51" t="s">
        <v>1133</v>
      </c>
      <c r="D28" s="129"/>
      <c r="E28" s="130"/>
      <c r="F28" s="129"/>
      <c r="G28" s="130"/>
      <c r="H28" s="44"/>
      <c r="I28" s="36"/>
      <c r="J28" s="36"/>
      <c r="K28" s="2"/>
      <c r="L28" s="43"/>
      <c r="M28" s="239" t="s">
        <v>837</v>
      </c>
      <c r="N28" s="239"/>
      <c r="O28" s="239"/>
      <c r="P28" s="239"/>
      <c r="Q28" s="239"/>
      <c r="R28" s="239"/>
      <c r="S28" s="239"/>
      <c r="T28" s="240"/>
      <c r="U28" s="64"/>
      <c r="V28" s="63"/>
      <c r="W28" s="63"/>
      <c r="X28" s="63"/>
      <c r="Y28" s="105"/>
      <c r="Z28" s="105"/>
      <c r="AA28" s="7"/>
      <c r="AB28" s="2"/>
      <c r="AC28" s="142"/>
      <c r="AD28" s="142"/>
      <c r="AE28" s="142"/>
      <c r="AF28" s="142"/>
      <c r="AG28" s="142"/>
      <c r="AH28" s="2"/>
      <c r="AI28" s="2"/>
      <c r="AJ28" s="2"/>
      <c r="AK28" s="2"/>
      <c r="AL28" s="140"/>
      <c r="AM28" s="140"/>
      <c r="AN28" s="140"/>
      <c r="AO28" s="114">
        <f>AO16</f>
        <v>5</v>
      </c>
      <c r="AP28" s="69" t="s">
        <v>873</v>
      </c>
      <c r="AQ28" s="161"/>
      <c r="AR28" s="166"/>
      <c r="AS28" s="167">
        <f>ROUND(I22*S30,0)-AO28</f>
        <v>885</v>
      </c>
      <c r="AT28" s="14"/>
    </row>
    <row r="29" spans="1:46" ht="17.2" customHeight="1" x14ac:dyDescent="0.3">
      <c r="A29" s="10">
        <v>21</v>
      </c>
      <c r="B29" s="12">
        <v>2015</v>
      </c>
      <c r="C29" s="51" t="s">
        <v>1132</v>
      </c>
      <c r="D29" s="129"/>
      <c r="E29" s="130"/>
      <c r="F29" s="129"/>
      <c r="G29" s="130"/>
      <c r="H29" s="44"/>
      <c r="I29" s="2"/>
      <c r="J29" s="2"/>
      <c r="K29" s="2"/>
      <c r="L29" s="43"/>
      <c r="M29" s="241"/>
      <c r="N29" s="241"/>
      <c r="O29" s="241"/>
      <c r="P29" s="241"/>
      <c r="Q29" s="241"/>
      <c r="R29" s="241"/>
      <c r="S29" s="241"/>
      <c r="T29" s="242"/>
      <c r="U29" s="243" t="s">
        <v>871</v>
      </c>
      <c r="V29" s="239"/>
      <c r="W29" s="239"/>
      <c r="X29" s="239"/>
      <c r="Y29" s="239"/>
      <c r="Z29" s="240"/>
      <c r="AA29" s="247" t="s">
        <v>870</v>
      </c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59" t="s">
        <v>810</v>
      </c>
      <c r="AM29" s="249">
        <f>AM26</f>
        <v>0.7</v>
      </c>
      <c r="AN29" s="250"/>
      <c r="AO29" s="44"/>
      <c r="AP29" s="142"/>
      <c r="AQ29" s="161"/>
      <c r="AR29" s="166"/>
      <c r="AS29" s="167">
        <f>ROUND(ROUND(I22*S30,0)*AM29,0)-AO28</f>
        <v>618</v>
      </c>
      <c r="AT29" s="14"/>
    </row>
    <row r="30" spans="1:46" ht="17.2" customHeight="1" x14ac:dyDescent="0.3">
      <c r="A30" s="10">
        <v>21</v>
      </c>
      <c r="B30" s="12">
        <v>2016</v>
      </c>
      <c r="C30" s="51" t="s">
        <v>1131</v>
      </c>
      <c r="D30" s="129"/>
      <c r="E30" s="130"/>
      <c r="F30" s="129"/>
      <c r="G30" s="130"/>
      <c r="H30" s="44"/>
      <c r="I30" s="2"/>
      <c r="J30" s="2"/>
      <c r="K30" s="2"/>
      <c r="L30" s="43"/>
      <c r="M30" s="11"/>
      <c r="N30" s="11"/>
      <c r="O30" s="11"/>
      <c r="P30" s="11"/>
      <c r="Q30" s="11"/>
      <c r="R30" s="126" t="s">
        <v>810</v>
      </c>
      <c r="S30" s="236">
        <f>S24</f>
        <v>0.96499999999999997</v>
      </c>
      <c r="T30" s="237"/>
      <c r="U30" s="244"/>
      <c r="V30" s="245"/>
      <c r="W30" s="245"/>
      <c r="X30" s="245"/>
      <c r="Y30" s="245"/>
      <c r="Z30" s="246"/>
      <c r="AA30" s="247" t="s">
        <v>868</v>
      </c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59" t="s">
        <v>810</v>
      </c>
      <c r="AM30" s="249">
        <f>AM27</f>
        <v>0.5</v>
      </c>
      <c r="AN30" s="250"/>
      <c r="AO30" s="42"/>
      <c r="AP30" s="126"/>
      <c r="AQ30" s="152"/>
      <c r="AR30" s="163"/>
      <c r="AS30" s="167">
        <f>ROUND(ROUND(I22*S30,0)*AM30,0)-AO28</f>
        <v>440</v>
      </c>
      <c r="AT30" s="14"/>
    </row>
    <row r="31" spans="1:46" ht="17.2" customHeight="1" x14ac:dyDescent="0.3">
      <c r="A31" s="10">
        <v>21</v>
      </c>
      <c r="B31" s="12">
        <v>1131</v>
      </c>
      <c r="C31" s="51" t="s">
        <v>1130</v>
      </c>
      <c r="D31" s="129"/>
      <c r="E31" s="130"/>
      <c r="F31" s="129"/>
      <c r="G31" s="130"/>
      <c r="H31" s="243" t="s">
        <v>897</v>
      </c>
      <c r="I31" s="239"/>
      <c r="J31" s="239"/>
      <c r="K31" s="239"/>
      <c r="L31" s="240"/>
      <c r="M31" s="34"/>
      <c r="N31" s="55"/>
      <c r="O31" s="76"/>
      <c r="P31" s="76"/>
      <c r="Q31" s="76"/>
      <c r="R31" s="76"/>
      <c r="S31" s="76"/>
      <c r="T31" s="103"/>
      <c r="U31" s="64"/>
      <c r="V31" s="63"/>
      <c r="W31" s="63"/>
      <c r="X31" s="63"/>
      <c r="Y31" s="105"/>
      <c r="Z31" s="105"/>
      <c r="AA31" s="7"/>
      <c r="AB31" s="7"/>
      <c r="AC31" s="59"/>
      <c r="AD31" s="59"/>
      <c r="AE31" s="59"/>
      <c r="AF31" s="59"/>
      <c r="AG31" s="59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35"/>
      <c r="AS31" s="167">
        <f>ROUND(I34,0)</f>
        <v>875</v>
      </c>
      <c r="AT31" s="14"/>
    </row>
    <row r="32" spans="1:46" ht="17.2" customHeight="1" x14ac:dyDescent="0.3">
      <c r="A32" s="10">
        <v>21</v>
      </c>
      <c r="B32" s="12">
        <v>1132</v>
      </c>
      <c r="C32" s="51" t="s">
        <v>1129</v>
      </c>
      <c r="D32" s="129"/>
      <c r="E32" s="130"/>
      <c r="F32" s="129"/>
      <c r="G32" s="130"/>
      <c r="H32" s="262"/>
      <c r="I32" s="241"/>
      <c r="J32" s="241"/>
      <c r="K32" s="241"/>
      <c r="L32" s="242"/>
      <c r="M32" s="2"/>
      <c r="N32" s="159"/>
      <c r="O32" s="159"/>
      <c r="P32" s="159"/>
      <c r="Q32" s="159"/>
      <c r="R32" s="159"/>
      <c r="S32" s="2"/>
      <c r="T32" s="43"/>
      <c r="U32" s="243" t="s">
        <v>871</v>
      </c>
      <c r="V32" s="239"/>
      <c r="W32" s="239"/>
      <c r="X32" s="239"/>
      <c r="Y32" s="239"/>
      <c r="Z32" s="240"/>
      <c r="AA32" s="247" t="s">
        <v>870</v>
      </c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126" t="s">
        <v>810</v>
      </c>
      <c r="AM32" s="255">
        <f>AM29</f>
        <v>0.7</v>
      </c>
      <c r="AN32" s="255"/>
      <c r="AO32" s="8"/>
      <c r="AP32" s="8"/>
      <c r="AQ32" s="8"/>
      <c r="AR32" s="20"/>
      <c r="AS32" s="167">
        <f>ROUND(I34*AM32,0)</f>
        <v>613</v>
      </c>
      <c r="AT32" s="14"/>
    </row>
    <row r="33" spans="1:46" ht="17.2" customHeight="1" x14ac:dyDescent="0.3">
      <c r="A33" s="10">
        <v>21</v>
      </c>
      <c r="B33" s="12">
        <v>2017</v>
      </c>
      <c r="C33" s="51" t="s">
        <v>1128</v>
      </c>
      <c r="D33" s="129"/>
      <c r="E33" s="130"/>
      <c r="F33" s="129"/>
      <c r="G33" s="130"/>
      <c r="H33" s="72"/>
      <c r="I33" s="71"/>
      <c r="J33" s="71"/>
      <c r="K33" s="71"/>
      <c r="L33" s="70"/>
      <c r="M33" s="8"/>
      <c r="N33" s="27"/>
      <c r="O33" s="27"/>
      <c r="P33" s="27"/>
      <c r="Q33" s="27"/>
      <c r="R33" s="27"/>
      <c r="S33" s="8"/>
      <c r="T33" s="20"/>
      <c r="U33" s="244"/>
      <c r="V33" s="245"/>
      <c r="W33" s="245"/>
      <c r="X33" s="245"/>
      <c r="Y33" s="245"/>
      <c r="Z33" s="246"/>
      <c r="AA33" s="247" t="s">
        <v>868</v>
      </c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59" t="s">
        <v>810</v>
      </c>
      <c r="AM33" s="249">
        <f>AM30</f>
        <v>0.5</v>
      </c>
      <c r="AN33" s="249"/>
      <c r="AO33" s="7"/>
      <c r="AP33" s="7"/>
      <c r="AQ33" s="7"/>
      <c r="AR33" s="35"/>
      <c r="AS33" s="167">
        <f>ROUND(I34*AM33,0)</f>
        <v>438</v>
      </c>
      <c r="AT33" s="14"/>
    </row>
    <row r="34" spans="1:46" ht="17.2" customHeight="1" x14ac:dyDescent="0.3">
      <c r="A34" s="10">
        <v>21</v>
      </c>
      <c r="B34" s="12">
        <v>1133</v>
      </c>
      <c r="C34" s="51" t="s">
        <v>1127</v>
      </c>
      <c r="D34" s="129"/>
      <c r="E34" s="130"/>
      <c r="F34" s="129"/>
      <c r="G34" s="130"/>
      <c r="H34" s="44"/>
      <c r="I34" s="254">
        <v>875</v>
      </c>
      <c r="J34" s="254"/>
      <c r="K34" s="2" t="s">
        <v>809</v>
      </c>
      <c r="L34" s="43"/>
      <c r="M34" s="239" t="s">
        <v>837</v>
      </c>
      <c r="N34" s="239"/>
      <c r="O34" s="239"/>
      <c r="P34" s="239"/>
      <c r="Q34" s="239"/>
      <c r="R34" s="239"/>
      <c r="S34" s="239"/>
      <c r="T34" s="240"/>
      <c r="U34" s="64"/>
      <c r="V34" s="63"/>
      <c r="W34" s="63"/>
      <c r="X34" s="63"/>
      <c r="Y34" s="105"/>
      <c r="Z34" s="105"/>
      <c r="AA34" s="7"/>
      <c r="AB34" s="7"/>
      <c r="AC34" s="59"/>
      <c r="AD34" s="59"/>
      <c r="AE34" s="59"/>
      <c r="AF34" s="59"/>
      <c r="AG34" s="59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35"/>
      <c r="AS34" s="167">
        <f>ROUND(I34*S36,0)</f>
        <v>844</v>
      </c>
      <c r="AT34" s="14"/>
    </row>
    <row r="35" spans="1:46" ht="17.2" customHeight="1" x14ac:dyDescent="0.3">
      <c r="A35" s="10">
        <v>21</v>
      </c>
      <c r="B35" s="12">
        <v>1134</v>
      </c>
      <c r="C35" s="51" t="s">
        <v>1126</v>
      </c>
      <c r="D35" s="129"/>
      <c r="E35" s="130"/>
      <c r="F35" s="129"/>
      <c r="G35" s="130"/>
      <c r="H35" s="44"/>
      <c r="I35" s="2"/>
      <c r="J35" s="2"/>
      <c r="K35" s="2"/>
      <c r="L35" s="43"/>
      <c r="M35" s="241"/>
      <c r="N35" s="241"/>
      <c r="O35" s="241"/>
      <c r="P35" s="241"/>
      <c r="Q35" s="241"/>
      <c r="R35" s="241"/>
      <c r="S35" s="241"/>
      <c r="T35" s="242"/>
      <c r="U35" s="243" t="s">
        <v>871</v>
      </c>
      <c r="V35" s="239"/>
      <c r="W35" s="239"/>
      <c r="X35" s="239"/>
      <c r="Y35" s="239"/>
      <c r="Z35" s="240"/>
      <c r="AA35" s="247" t="s">
        <v>870</v>
      </c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126" t="s">
        <v>810</v>
      </c>
      <c r="AM35" s="255">
        <f>AM32</f>
        <v>0.7</v>
      </c>
      <c r="AN35" s="255"/>
      <c r="AO35" s="8"/>
      <c r="AP35" s="8"/>
      <c r="AQ35" s="8"/>
      <c r="AR35" s="20"/>
      <c r="AS35" s="167">
        <f>ROUND(ROUND(I34*S36,0)*AM35,0)</f>
        <v>591</v>
      </c>
      <c r="AT35" s="14"/>
    </row>
    <row r="36" spans="1:46" ht="17.2" customHeight="1" x14ac:dyDescent="0.3">
      <c r="A36" s="10">
        <v>21</v>
      </c>
      <c r="B36" s="12">
        <v>2018</v>
      </c>
      <c r="C36" s="51" t="s">
        <v>1125</v>
      </c>
      <c r="D36" s="129"/>
      <c r="E36" s="130"/>
      <c r="F36" s="129"/>
      <c r="G36" s="130"/>
      <c r="H36" s="44"/>
      <c r="I36" s="2"/>
      <c r="J36" s="2"/>
      <c r="K36" s="2"/>
      <c r="L36" s="43"/>
      <c r="M36" s="11"/>
      <c r="N36" s="11"/>
      <c r="O36" s="11"/>
      <c r="P36" s="11"/>
      <c r="Q36" s="11"/>
      <c r="R36" s="126" t="s">
        <v>810</v>
      </c>
      <c r="S36" s="236">
        <f>S30</f>
        <v>0.96499999999999997</v>
      </c>
      <c r="T36" s="237"/>
      <c r="U36" s="244"/>
      <c r="V36" s="245"/>
      <c r="W36" s="245"/>
      <c r="X36" s="245"/>
      <c r="Y36" s="245"/>
      <c r="Z36" s="246"/>
      <c r="AA36" s="247" t="s">
        <v>868</v>
      </c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59" t="s">
        <v>810</v>
      </c>
      <c r="AM36" s="249">
        <f>AM33</f>
        <v>0.5</v>
      </c>
      <c r="AN36" s="249"/>
      <c r="AO36" s="7"/>
      <c r="AP36" s="7"/>
      <c r="AQ36" s="7"/>
      <c r="AR36" s="35"/>
      <c r="AS36" s="167">
        <f>ROUND(ROUND(I34*S36,0)*AM36,0)</f>
        <v>422</v>
      </c>
      <c r="AT36" s="14"/>
    </row>
    <row r="37" spans="1:46" ht="17.2" customHeight="1" x14ac:dyDescent="0.3">
      <c r="A37" s="10">
        <v>21</v>
      </c>
      <c r="B37" s="12">
        <v>2019</v>
      </c>
      <c r="C37" s="51" t="s">
        <v>1124</v>
      </c>
      <c r="D37" s="129"/>
      <c r="E37" s="130"/>
      <c r="F37" s="129"/>
      <c r="G37" s="130"/>
      <c r="H37" s="129"/>
      <c r="I37" s="71"/>
      <c r="J37" s="71"/>
      <c r="K37" s="71"/>
      <c r="L37" s="70"/>
      <c r="M37" s="34"/>
      <c r="N37" s="55"/>
      <c r="O37" s="76"/>
      <c r="P37" s="76"/>
      <c r="Q37" s="76"/>
      <c r="R37" s="76"/>
      <c r="S37" s="76"/>
      <c r="T37" s="103"/>
      <c r="U37" s="64"/>
      <c r="V37" s="63"/>
      <c r="W37" s="63"/>
      <c r="X37" s="63"/>
      <c r="Y37" s="105"/>
      <c r="Z37" s="105"/>
      <c r="AA37" s="7"/>
      <c r="AB37" s="34"/>
      <c r="AC37" s="53"/>
      <c r="AD37" s="53"/>
      <c r="AE37" s="53"/>
      <c r="AF37" s="53"/>
      <c r="AG37" s="53"/>
      <c r="AH37" s="34"/>
      <c r="AI37" s="34"/>
      <c r="AJ37" s="34"/>
      <c r="AK37" s="34"/>
      <c r="AL37" s="34"/>
      <c r="AM37" s="34"/>
      <c r="AN37" s="49"/>
      <c r="AO37" s="256" t="s">
        <v>877</v>
      </c>
      <c r="AP37" s="257"/>
      <c r="AQ37" s="257"/>
      <c r="AR37" s="258"/>
      <c r="AS37" s="167">
        <f>ROUND(I34,0)-AO40</f>
        <v>870</v>
      </c>
      <c r="AT37" s="14"/>
    </row>
    <row r="38" spans="1:46" ht="17.2" customHeight="1" x14ac:dyDescent="0.3">
      <c r="A38" s="10">
        <v>21</v>
      </c>
      <c r="B38" s="12">
        <v>2020</v>
      </c>
      <c r="C38" s="51" t="s">
        <v>1123</v>
      </c>
      <c r="D38" s="129"/>
      <c r="E38" s="130"/>
      <c r="F38" s="129"/>
      <c r="G38" s="130"/>
      <c r="H38" s="72"/>
      <c r="I38" s="71"/>
      <c r="J38" s="71"/>
      <c r="K38" s="71"/>
      <c r="L38" s="70"/>
      <c r="M38" s="2"/>
      <c r="N38" s="159"/>
      <c r="O38" s="159"/>
      <c r="P38" s="159"/>
      <c r="Q38" s="159"/>
      <c r="R38" s="159"/>
      <c r="S38" s="2"/>
      <c r="T38" s="43"/>
      <c r="U38" s="243" t="s">
        <v>871</v>
      </c>
      <c r="V38" s="239"/>
      <c r="W38" s="239"/>
      <c r="X38" s="239"/>
      <c r="Y38" s="239"/>
      <c r="Z38" s="240"/>
      <c r="AA38" s="247" t="s">
        <v>870</v>
      </c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59" t="s">
        <v>810</v>
      </c>
      <c r="AM38" s="249">
        <f>AM35</f>
        <v>0.7</v>
      </c>
      <c r="AN38" s="250"/>
      <c r="AO38" s="259"/>
      <c r="AP38" s="260"/>
      <c r="AQ38" s="260"/>
      <c r="AR38" s="261"/>
      <c r="AS38" s="167">
        <f>ROUND(I34*AM38,0)-AO40</f>
        <v>608</v>
      </c>
      <c r="AT38" s="14"/>
    </row>
    <row r="39" spans="1:46" ht="17.2" customHeight="1" x14ac:dyDescent="0.3">
      <c r="A39" s="10">
        <v>21</v>
      </c>
      <c r="B39" s="12">
        <v>2021</v>
      </c>
      <c r="C39" s="51" t="s">
        <v>1122</v>
      </c>
      <c r="D39" s="129"/>
      <c r="E39" s="130"/>
      <c r="F39" s="129"/>
      <c r="G39" s="130"/>
      <c r="H39" s="72"/>
      <c r="I39" s="71"/>
      <c r="J39" s="71"/>
      <c r="K39" s="71"/>
      <c r="L39" s="70"/>
      <c r="M39" s="8"/>
      <c r="N39" s="27"/>
      <c r="O39" s="27"/>
      <c r="P39" s="27"/>
      <c r="Q39" s="27"/>
      <c r="R39" s="27"/>
      <c r="S39" s="8"/>
      <c r="T39" s="20"/>
      <c r="U39" s="244"/>
      <c r="V39" s="245"/>
      <c r="W39" s="245"/>
      <c r="X39" s="245"/>
      <c r="Y39" s="245"/>
      <c r="Z39" s="246"/>
      <c r="AA39" s="247" t="s">
        <v>868</v>
      </c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59" t="s">
        <v>810</v>
      </c>
      <c r="AM39" s="249">
        <f>AM36</f>
        <v>0.5</v>
      </c>
      <c r="AN39" s="250"/>
      <c r="AO39" s="259"/>
      <c r="AP39" s="260"/>
      <c r="AQ39" s="260"/>
      <c r="AR39" s="261"/>
      <c r="AS39" s="167">
        <f>ROUND(I34*AM39,0)-AO40</f>
        <v>433</v>
      </c>
      <c r="AT39" s="14"/>
    </row>
    <row r="40" spans="1:46" ht="17.2" customHeight="1" x14ac:dyDescent="0.3">
      <c r="A40" s="10">
        <v>21</v>
      </c>
      <c r="B40" s="12">
        <v>2022</v>
      </c>
      <c r="C40" s="51" t="s">
        <v>1121</v>
      </c>
      <c r="D40" s="129"/>
      <c r="E40" s="130"/>
      <c r="F40" s="129"/>
      <c r="G40" s="130"/>
      <c r="H40" s="44"/>
      <c r="I40" s="36"/>
      <c r="J40" s="36"/>
      <c r="K40" s="2"/>
      <c r="L40" s="43"/>
      <c r="M40" s="239" t="s">
        <v>837</v>
      </c>
      <c r="N40" s="239"/>
      <c r="O40" s="239"/>
      <c r="P40" s="239"/>
      <c r="Q40" s="239"/>
      <c r="R40" s="239"/>
      <c r="S40" s="239"/>
      <c r="T40" s="240"/>
      <c r="U40" s="64"/>
      <c r="V40" s="63"/>
      <c r="W40" s="63"/>
      <c r="X40" s="63"/>
      <c r="Y40" s="105"/>
      <c r="Z40" s="105"/>
      <c r="AA40" s="7"/>
      <c r="AB40" s="2"/>
      <c r="AC40" s="142"/>
      <c r="AD40" s="142"/>
      <c r="AE40" s="142"/>
      <c r="AF40" s="142"/>
      <c r="AG40" s="142"/>
      <c r="AH40" s="2"/>
      <c r="AI40" s="2"/>
      <c r="AJ40" s="2"/>
      <c r="AK40" s="2"/>
      <c r="AL40" s="140"/>
      <c r="AM40" s="140"/>
      <c r="AN40" s="140"/>
      <c r="AO40" s="114">
        <f>AO28</f>
        <v>5</v>
      </c>
      <c r="AP40" s="69" t="s">
        <v>873</v>
      </c>
      <c r="AQ40" s="161"/>
      <c r="AR40" s="166"/>
      <c r="AS40" s="167">
        <f>ROUND(I34*S42,0)-AO40</f>
        <v>839</v>
      </c>
      <c r="AT40" s="14"/>
    </row>
    <row r="41" spans="1:46" ht="17.2" customHeight="1" x14ac:dyDescent="0.3">
      <c r="A41" s="10">
        <v>21</v>
      </c>
      <c r="B41" s="12">
        <v>2023</v>
      </c>
      <c r="C41" s="51" t="s">
        <v>1120</v>
      </c>
      <c r="D41" s="129"/>
      <c r="E41" s="130"/>
      <c r="F41" s="129"/>
      <c r="G41" s="130"/>
      <c r="H41" s="44"/>
      <c r="I41" s="2"/>
      <c r="J41" s="2"/>
      <c r="K41" s="2"/>
      <c r="L41" s="43"/>
      <c r="M41" s="241"/>
      <c r="N41" s="241"/>
      <c r="O41" s="241"/>
      <c r="P41" s="241"/>
      <c r="Q41" s="241"/>
      <c r="R41" s="241"/>
      <c r="S41" s="241"/>
      <c r="T41" s="242"/>
      <c r="U41" s="243" t="s">
        <v>871</v>
      </c>
      <c r="V41" s="239"/>
      <c r="W41" s="239"/>
      <c r="X41" s="239"/>
      <c r="Y41" s="239"/>
      <c r="Z41" s="240"/>
      <c r="AA41" s="247" t="s">
        <v>870</v>
      </c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59" t="s">
        <v>810</v>
      </c>
      <c r="AM41" s="249">
        <f>AM38</f>
        <v>0.7</v>
      </c>
      <c r="AN41" s="250"/>
      <c r="AO41" s="44"/>
      <c r="AP41" s="142"/>
      <c r="AQ41" s="161"/>
      <c r="AR41" s="166"/>
      <c r="AS41" s="167">
        <f>ROUND(ROUND(I34*S42,0)*AM41,0)-AO40</f>
        <v>586</v>
      </c>
      <c r="AT41" s="14"/>
    </row>
    <row r="42" spans="1:46" ht="17.2" customHeight="1" x14ac:dyDescent="0.3">
      <c r="A42" s="10">
        <v>21</v>
      </c>
      <c r="B42" s="12">
        <v>2024</v>
      </c>
      <c r="C42" s="51" t="s">
        <v>1119</v>
      </c>
      <c r="D42" s="129"/>
      <c r="E42" s="130"/>
      <c r="F42" s="129"/>
      <c r="G42" s="130"/>
      <c r="H42" s="44"/>
      <c r="I42" s="2"/>
      <c r="J42" s="2"/>
      <c r="K42" s="2"/>
      <c r="L42" s="43"/>
      <c r="M42" s="11"/>
      <c r="N42" s="11"/>
      <c r="O42" s="11"/>
      <c r="P42" s="11"/>
      <c r="Q42" s="11"/>
      <c r="R42" s="126" t="s">
        <v>810</v>
      </c>
      <c r="S42" s="236">
        <f>S36</f>
        <v>0.96499999999999997</v>
      </c>
      <c r="T42" s="237"/>
      <c r="U42" s="244"/>
      <c r="V42" s="245"/>
      <c r="W42" s="245"/>
      <c r="X42" s="245"/>
      <c r="Y42" s="245"/>
      <c r="Z42" s="246"/>
      <c r="AA42" s="247" t="s">
        <v>868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59" t="s">
        <v>810</v>
      </c>
      <c r="AM42" s="249">
        <f>AM39</f>
        <v>0.5</v>
      </c>
      <c r="AN42" s="250"/>
      <c r="AO42" s="42"/>
      <c r="AP42" s="126"/>
      <c r="AQ42" s="152"/>
      <c r="AR42" s="163"/>
      <c r="AS42" s="167">
        <f>ROUND(ROUND(I34*S42,0)*AM42,0)-AO40</f>
        <v>417</v>
      </c>
      <c r="AT42" s="14"/>
    </row>
    <row r="43" spans="1:46" ht="17.2" customHeight="1" x14ac:dyDescent="0.3">
      <c r="A43" s="10">
        <v>21</v>
      </c>
      <c r="B43" s="12">
        <v>1141</v>
      </c>
      <c r="C43" s="51" t="s">
        <v>1118</v>
      </c>
      <c r="D43" s="129"/>
      <c r="E43" s="130"/>
      <c r="F43" s="129"/>
      <c r="G43" s="130"/>
      <c r="H43" s="278" t="s">
        <v>884</v>
      </c>
      <c r="I43" s="279"/>
      <c r="J43" s="279"/>
      <c r="K43" s="279"/>
      <c r="L43" s="280"/>
      <c r="M43" s="34"/>
      <c r="N43" s="55"/>
      <c r="O43" s="76"/>
      <c r="P43" s="76"/>
      <c r="Q43" s="76"/>
      <c r="R43" s="76"/>
      <c r="S43" s="76"/>
      <c r="T43" s="103"/>
      <c r="U43" s="64"/>
      <c r="V43" s="63"/>
      <c r="W43" s="63"/>
      <c r="X43" s="63"/>
      <c r="Y43" s="105"/>
      <c r="Z43" s="105"/>
      <c r="AA43" s="7"/>
      <c r="AB43" s="7"/>
      <c r="AC43" s="59"/>
      <c r="AD43" s="59"/>
      <c r="AE43" s="59"/>
      <c r="AF43" s="59"/>
      <c r="AG43" s="59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35"/>
      <c r="AS43" s="167">
        <f>ROUND(I46,0)</f>
        <v>838</v>
      </c>
      <c r="AT43" s="82"/>
    </row>
    <row r="44" spans="1:46" ht="17.2" customHeight="1" x14ac:dyDescent="0.3">
      <c r="A44" s="10">
        <v>21</v>
      </c>
      <c r="B44" s="12">
        <v>1142</v>
      </c>
      <c r="C44" s="51" t="s">
        <v>1117</v>
      </c>
      <c r="D44" s="129"/>
      <c r="E44" s="130"/>
      <c r="F44" s="129"/>
      <c r="G44" s="130"/>
      <c r="H44" s="281"/>
      <c r="I44" s="282"/>
      <c r="J44" s="282"/>
      <c r="K44" s="282"/>
      <c r="L44" s="283"/>
      <c r="M44" s="2"/>
      <c r="N44" s="159"/>
      <c r="O44" s="159"/>
      <c r="P44" s="159"/>
      <c r="Q44" s="159"/>
      <c r="R44" s="159"/>
      <c r="S44" s="2"/>
      <c r="T44" s="43"/>
      <c r="U44" s="243" t="s">
        <v>871</v>
      </c>
      <c r="V44" s="239"/>
      <c r="W44" s="239"/>
      <c r="X44" s="239"/>
      <c r="Y44" s="239"/>
      <c r="Z44" s="240"/>
      <c r="AA44" s="247" t="s">
        <v>870</v>
      </c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126" t="s">
        <v>810</v>
      </c>
      <c r="AM44" s="255">
        <f>AM41</f>
        <v>0.7</v>
      </c>
      <c r="AN44" s="255"/>
      <c r="AO44" s="8"/>
      <c r="AP44" s="8"/>
      <c r="AQ44" s="8"/>
      <c r="AR44" s="20"/>
      <c r="AS44" s="167">
        <f>ROUND(I46*AM44,0)</f>
        <v>587</v>
      </c>
      <c r="AT44" s="82"/>
    </row>
    <row r="45" spans="1:46" ht="17.2" customHeight="1" x14ac:dyDescent="0.3">
      <c r="A45" s="10">
        <v>21</v>
      </c>
      <c r="B45" s="12">
        <v>2025</v>
      </c>
      <c r="C45" s="51" t="s">
        <v>1116</v>
      </c>
      <c r="D45" s="129"/>
      <c r="E45" s="130"/>
      <c r="F45" s="129"/>
      <c r="G45" s="130"/>
      <c r="H45" s="44"/>
      <c r="I45" s="2"/>
      <c r="J45" s="2"/>
      <c r="K45" s="2"/>
      <c r="L45" s="43"/>
      <c r="M45" s="8"/>
      <c r="N45" s="27"/>
      <c r="O45" s="27"/>
      <c r="P45" s="27"/>
      <c r="Q45" s="27"/>
      <c r="R45" s="27"/>
      <c r="S45" s="8"/>
      <c r="T45" s="20"/>
      <c r="U45" s="244"/>
      <c r="V45" s="245"/>
      <c r="W45" s="245"/>
      <c r="X45" s="245"/>
      <c r="Y45" s="245"/>
      <c r="Z45" s="246"/>
      <c r="AA45" s="247" t="s">
        <v>868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59" t="s">
        <v>810</v>
      </c>
      <c r="AM45" s="249">
        <f>AM42</f>
        <v>0.5</v>
      </c>
      <c r="AN45" s="249"/>
      <c r="AO45" s="7"/>
      <c r="AP45" s="7"/>
      <c r="AQ45" s="7"/>
      <c r="AR45" s="35"/>
      <c r="AS45" s="167">
        <f>ROUND(I46*AM45,0)</f>
        <v>419</v>
      </c>
      <c r="AT45" s="82"/>
    </row>
    <row r="46" spans="1:46" ht="17.2" customHeight="1" x14ac:dyDescent="0.3">
      <c r="A46" s="10">
        <v>21</v>
      </c>
      <c r="B46" s="12">
        <v>1143</v>
      </c>
      <c r="C46" s="51" t="s">
        <v>1115</v>
      </c>
      <c r="D46" s="129"/>
      <c r="E46" s="130"/>
      <c r="F46" s="129"/>
      <c r="G46" s="130"/>
      <c r="H46" s="44"/>
      <c r="I46" s="254">
        <v>838</v>
      </c>
      <c r="J46" s="254"/>
      <c r="K46" s="2" t="s">
        <v>809</v>
      </c>
      <c r="L46" s="43"/>
      <c r="M46" s="239" t="s">
        <v>1107</v>
      </c>
      <c r="N46" s="239"/>
      <c r="O46" s="239"/>
      <c r="P46" s="239"/>
      <c r="Q46" s="239"/>
      <c r="R46" s="239"/>
      <c r="S46" s="239"/>
      <c r="T46" s="240"/>
      <c r="U46" s="64"/>
      <c r="V46" s="63"/>
      <c r="W46" s="63"/>
      <c r="X46" s="63"/>
      <c r="Y46" s="105"/>
      <c r="Z46" s="105"/>
      <c r="AA46" s="7"/>
      <c r="AB46" s="7"/>
      <c r="AC46" s="59"/>
      <c r="AD46" s="59"/>
      <c r="AE46" s="59"/>
      <c r="AF46" s="59"/>
      <c r="AG46" s="59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35"/>
      <c r="AS46" s="167">
        <f>ROUND(I46*S48,0)</f>
        <v>809</v>
      </c>
      <c r="AT46" s="82"/>
    </row>
    <row r="47" spans="1:46" ht="17.2" customHeight="1" x14ac:dyDescent="0.3">
      <c r="A47" s="10">
        <v>21</v>
      </c>
      <c r="B47" s="12">
        <v>1144</v>
      </c>
      <c r="C47" s="51" t="s">
        <v>1114</v>
      </c>
      <c r="D47" s="129"/>
      <c r="E47" s="130"/>
      <c r="F47" s="129"/>
      <c r="G47" s="130"/>
      <c r="H47" s="44"/>
      <c r="I47" s="2"/>
      <c r="J47" s="2"/>
      <c r="K47" s="2"/>
      <c r="L47" s="43"/>
      <c r="M47" s="241"/>
      <c r="N47" s="241"/>
      <c r="O47" s="241"/>
      <c r="P47" s="241"/>
      <c r="Q47" s="241"/>
      <c r="R47" s="241"/>
      <c r="S47" s="241"/>
      <c r="T47" s="242"/>
      <c r="U47" s="243" t="s">
        <v>1104</v>
      </c>
      <c r="V47" s="239"/>
      <c r="W47" s="239"/>
      <c r="X47" s="239"/>
      <c r="Y47" s="239"/>
      <c r="Z47" s="240"/>
      <c r="AA47" s="247" t="s">
        <v>1103</v>
      </c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126" t="s">
        <v>814</v>
      </c>
      <c r="AM47" s="255">
        <f>AM44</f>
        <v>0.7</v>
      </c>
      <c r="AN47" s="255"/>
      <c r="AO47" s="8"/>
      <c r="AP47" s="8"/>
      <c r="AQ47" s="8"/>
      <c r="AR47" s="20"/>
      <c r="AS47" s="167">
        <f>ROUND(ROUND(I46*S48,0)*AM47,0)</f>
        <v>566</v>
      </c>
      <c r="AT47" s="82"/>
    </row>
    <row r="48" spans="1:46" ht="17.2" customHeight="1" x14ac:dyDescent="0.3">
      <c r="A48" s="10">
        <v>21</v>
      </c>
      <c r="B48" s="12">
        <v>2026</v>
      </c>
      <c r="C48" s="51" t="s">
        <v>1113</v>
      </c>
      <c r="D48" s="129"/>
      <c r="E48" s="130"/>
      <c r="F48" s="129"/>
      <c r="G48" s="130"/>
      <c r="H48" s="44"/>
      <c r="I48" s="2"/>
      <c r="J48" s="2"/>
      <c r="K48" s="2"/>
      <c r="L48" s="43"/>
      <c r="M48" s="11"/>
      <c r="N48" s="11"/>
      <c r="O48" s="11"/>
      <c r="P48" s="11"/>
      <c r="Q48" s="11"/>
      <c r="R48" s="126" t="s">
        <v>814</v>
      </c>
      <c r="S48" s="236">
        <f>S42</f>
        <v>0.96499999999999997</v>
      </c>
      <c r="T48" s="237"/>
      <c r="U48" s="244"/>
      <c r="V48" s="245"/>
      <c r="W48" s="245"/>
      <c r="X48" s="245"/>
      <c r="Y48" s="245"/>
      <c r="Z48" s="246"/>
      <c r="AA48" s="247" t="s">
        <v>1101</v>
      </c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59" t="s">
        <v>814</v>
      </c>
      <c r="AM48" s="249">
        <f>AM45</f>
        <v>0.5</v>
      </c>
      <c r="AN48" s="249"/>
      <c r="AO48" s="7"/>
      <c r="AP48" s="7"/>
      <c r="AQ48" s="7"/>
      <c r="AR48" s="35"/>
      <c r="AS48" s="167">
        <f>ROUND(ROUND(I46*S48,0)*AM48,0)</f>
        <v>405</v>
      </c>
      <c r="AT48" s="82"/>
    </row>
    <row r="49" spans="1:46" ht="17.2" customHeight="1" x14ac:dyDescent="0.3">
      <c r="A49" s="10">
        <v>21</v>
      </c>
      <c r="B49" s="12">
        <v>2027</v>
      </c>
      <c r="C49" s="51" t="s">
        <v>1112</v>
      </c>
      <c r="D49" s="129"/>
      <c r="E49" s="130"/>
      <c r="F49" s="129"/>
      <c r="G49" s="130"/>
      <c r="H49" s="44"/>
      <c r="I49" s="2"/>
      <c r="J49" s="2"/>
      <c r="K49" s="2"/>
      <c r="L49" s="43"/>
      <c r="M49" s="34"/>
      <c r="N49" s="55"/>
      <c r="O49" s="76"/>
      <c r="P49" s="76"/>
      <c r="Q49" s="76"/>
      <c r="R49" s="76"/>
      <c r="S49" s="76"/>
      <c r="T49" s="103"/>
      <c r="U49" s="64"/>
      <c r="V49" s="63"/>
      <c r="W49" s="63"/>
      <c r="X49" s="63"/>
      <c r="Y49" s="105"/>
      <c r="Z49" s="105"/>
      <c r="AA49" s="7"/>
      <c r="AB49" s="34"/>
      <c r="AC49" s="53"/>
      <c r="AD49" s="53"/>
      <c r="AE49" s="53"/>
      <c r="AF49" s="53"/>
      <c r="AG49" s="53"/>
      <c r="AH49" s="34"/>
      <c r="AI49" s="34"/>
      <c r="AJ49" s="34"/>
      <c r="AK49" s="34"/>
      <c r="AL49" s="34"/>
      <c r="AM49" s="34"/>
      <c r="AN49" s="49"/>
      <c r="AO49" s="256" t="s">
        <v>1111</v>
      </c>
      <c r="AP49" s="257"/>
      <c r="AQ49" s="257"/>
      <c r="AR49" s="258"/>
      <c r="AS49" s="167">
        <f>ROUND(I46,0)-AO52</f>
        <v>833</v>
      </c>
      <c r="AT49" s="82"/>
    </row>
    <row r="50" spans="1:46" ht="17.2" customHeight="1" x14ac:dyDescent="0.3">
      <c r="A50" s="10">
        <v>21</v>
      </c>
      <c r="B50" s="12">
        <v>2028</v>
      </c>
      <c r="C50" s="51" t="s">
        <v>1110</v>
      </c>
      <c r="D50" s="129"/>
      <c r="E50" s="130"/>
      <c r="F50" s="129"/>
      <c r="G50" s="130"/>
      <c r="H50" s="44"/>
      <c r="I50" s="2"/>
      <c r="J50" s="2"/>
      <c r="K50" s="2"/>
      <c r="L50" s="43"/>
      <c r="M50" s="2"/>
      <c r="N50" s="159"/>
      <c r="O50" s="159"/>
      <c r="P50" s="159"/>
      <c r="Q50" s="159"/>
      <c r="R50" s="159"/>
      <c r="S50" s="2"/>
      <c r="T50" s="43"/>
      <c r="U50" s="243" t="s">
        <v>1104</v>
      </c>
      <c r="V50" s="239"/>
      <c r="W50" s="239"/>
      <c r="X50" s="239"/>
      <c r="Y50" s="239"/>
      <c r="Z50" s="240"/>
      <c r="AA50" s="247" t="s">
        <v>1103</v>
      </c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59" t="s">
        <v>814</v>
      </c>
      <c r="AM50" s="249">
        <f>AM47</f>
        <v>0.7</v>
      </c>
      <c r="AN50" s="250"/>
      <c r="AO50" s="259"/>
      <c r="AP50" s="260"/>
      <c r="AQ50" s="260"/>
      <c r="AR50" s="261"/>
      <c r="AS50" s="167">
        <f>ROUND(I46*AM50,0)-AO52</f>
        <v>582</v>
      </c>
      <c r="AT50" s="82"/>
    </row>
    <row r="51" spans="1:46" ht="17.2" customHeight="1" x14ac:dyDescent="0.3">
      <c r="A51" s="10">
        <v>21</v>
      </c>
      <c r="B51" s="12">
        <v>2029</v>
      </c>
      <c r="C51" s="51" t="s">
        <v>1109</v>
      </c>
      <c r="D51" s="129"/>
      <c r="E51" s="130"/>
      <c r="F51" s="129"/>
      <c r="G51" s="130"/>
      <c r="H51" s="44"/>
      <c r="I51" s="2"/>
      <c r="J51" s="2"/>
      <c r="K51" s="2"/>
      <c r="L51" s="43"/>
      <c r="M51" s="8"/>
      <c r="N51" s="27"/>
      <c r="O51" s="27"/>
      <c r="P51" s="27"/>
      <c r="Q51" s="27"/>
      <c r="R51" s="27"/>
      <c r="S51" s="8"/>
      <c r="T51" s="20"/>
      <c r="U51" s="244"/>
      <c r="V51" s="245"/>
      <c r="W51" s="245"/>
      <c r="X51" s="245"/>
      <c r="Y51" s="245"/>
      <c r="Z51" s="246"/>
      <c r="AA51" s="247" t="s">
        <v>1101</v>
      </c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59" t="s">
        <v>814</v>
      </c>
      <c r="AM51" s="249">
        <f>AM48</f>
        <v>0.5</v>
      </c>
      <c r="AN51" s="250"/>
      <c r="AO51" s="259"/>
      <c r="AP51" s="260"/>
      <c r="AQ51" s="260"/>
      <c r="AR51" s="261"/>
      <c r="AS51" s="167">
        <f>ROUND(I46*AM51,0)-AO52</f>
        <v>414</v>
      </c>
      <c r="AT51" s="82"/>
    </row>
    <row r="52" spans="1:46" ht="17.2" customHeight="1" x14ac:dyDescent="0.3">
      <c r="A52" s="10">
        <v>21</v>
      </c>
      <c r="B52" s="12">
        <v>2030</v>
      </c>
      <c r="C52" s="51" t="s">
        <v>1108</v>
      </c>
      <c r="D52" s="129"/>
      <c r="E52" s="130"/>
      <c r="F52" s="129"/>
      <c r="G52" s="130"/>
      <c r="H52" s="44"/>
      <c r="I52" s="36"/>
      <c r="J52" s="36"/>
      <c r="K52" s="2"/>
      <c r="L52" s="43"/>
      <c r="M52" s="239" t="s">
        <v>1107</v>
      </c>
      <c r="N52" s="239"/>
      <c r="O52" s="239"/>
      <c r="P52" s="239"/>
      <c r="Q52" s="239"/>
      <c r="R52" s="239"/>
      <c r="S52" s="239"/>
      <c r="T52" s="240"/>
      <c r="U52" s="64"/>
      <c r="V52" s="63"/>
      <c r="W52" s="63"/>
      <c r="X52" s="63"/>
      <c r="Y52" s="105"/>
      <c r="Z52" s="105"/>
      <c r="AA52" s="7"/>
      <c r="AB52" s="2"/>
      <c r="AC52" s="142"/>
      <c r="AD52" s="142"/>
      <c r="AE52" s="142"/>
      <c r="AF52" s="142"/>
      <c r="AG52" s="142"/>
      <c r="AH52" s="2"/>
      <c r="AI52" s="2"/>
      <c r="AJ52" s="2"/>
      <c r="AK52" s="2"/>
      <c r="AL52" s="140"/>
      <c r="AM52" s="140"/>
      <c r="AN52" s="140"/>
      <c r="AO52" s="114">
        <f>AO40</f>
        <v>5</v>
      </c>
      <c r="AP52" s="69" t="s">
        <v>1106</v>
      </c>
      <c r="AQ52" s="161"/>
      <c r="AR52" s="166"/>
      <c r="AS52" s="167">
        <f>ROUND(I46*S54,0)-AO52</f>
        <v>804</v>
      </c>
      <c r="AT52" s="82"/>
    </row>
    <row r="53" spans="1:46" ht="17.2" customHeight="1" x14ac:dyDescent="0.3">
      <c r="A53" s="10">
        <v>21</v>
      </c>
      <c r="B53" s="12">
        <v>2031</v>
      </c>
      <c r="C53" s="51" t="s">
        <v>1105</v>
      </c>
      <c r="D53" s="129"/>
      <c r="E53" s="130"/>
      <c r="F53" s="129"/>
      <c r="G53" s="130"/>
      <c r="H53" s="44"/>
      <c r="I53" s="2"/>
      <c r="J53" s="2"/>
      <c r="K53" s="2"/>
      <c r="L53" s="43"/>
      <c r="M53" s="241"/>
      <c r="N53" s="241"/>
      <c r="O53" s="241"/>
      <c r="P53" s="241"/>
      <c r="Q53" s="241"/>
      <c r="R53" s="241"/>
      <c r="S53" s="241"/>
      <c r="T53" s="242"/>
      <c r="U53" s="243" t="s">
        <v>1104</v>
      </c>
      <c r="V53" s="239"/>
      <c r="W53" s="239"/>
      <c r="X53" s="239"/>
      <c r="Y53" s="239"/>
      <c r="Z53" s="240"/>
      <c r="AA53" s="247" t="s">
        <v>1103</v>
      </c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59" t="s">
        <v>814</v>
      </c>
      <c r="AM53" s="249">
        <f>AM50</f>
        <v>0.7</v>
      </c>
      <c r="AN53" s="250"/>
      <c r="AO53" s="44"/>
      <c r="AP53" s="142"/>
      <c r="AQ53" s="161"/>
      <c r="AR53" s="166"/>
      <c r="AS53" s="167">
        <f>ROUND(ROUND(I46*S54,0)*AM53,0)-AO52</f>
        <v>561</v>
      </c>
      <c r="AT53" s="82"/>
    </row>
    <row r="54" spans="1:46" ht="17.2" customHeight="1" x14ac:dyDescent="0.3">
      <c r="A54" s="10">
        <v>21</v>
      </c>
      <c r="B54" s="12">
        <v>2032</v>
      </c>
      <c r="C54" s="51" t="s">
        <v>1102</v>
      </c>
      <c r="D54" s="148"/>
      <c r="E54" s="149"/>
      <c r="F54" s="148"/>
      <c r="G54" s="149"/>
      <c r="H54" s="42"/>
      <c r="I54" s="8"/>
      <c r="J54" s="8"/>
      <c r="K54" s="8"/>
      <c r="L54" s="20"/>
      <c r="M54" s="11"/>
      <c r="N54" s="11"/>
      <c r="O54" s="11"/>
      <c r="P54" s="11"/>
      <c r="Q54" s="11"/>
      <c r="R54" s="126" t="s">
        <v>814</v>
      </c>
      <c r="S54" s="236">
        <f>S48</f>
        <v>0.96499999999999997</v>
      </c>
      <c r="T54" s="237"/>
      <c r="U54" s="244"/>
      <c r="V54" s="245"/>
      <c r="W54" s="245"/>
      <c r="X54" s="245"/>
      <c r="Y54" s="245"/>
      <c r="Z54" s="246"/>
      <c r="AA54" s="247" t="s">
        <v>1101</v>
      </c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59" t="s">
        <v>814</v>
      </c>
      <c r="AM54" s="249">
        <f>AM51</f>
        <v>0.5</v>
      </c>
      <c r="AN54" s="250"/>
      <c r="AO54" s="42"/>
      <c r="AP54" s="126"/>
      <c r="AQ54" s="152"/>
      <c r="AR54" s="163"/>
      <c r="AS54" s="179">
        <f>ROUND(ROUND(I46*S54,0)*AM54,0)-AO52</f>
        <v>400</v>
      </c>
      <c r="AT54" s="81"/>
    </row>
    <row r="55" spans="1:46" ht="17.2" customHeight="1" x14ac:dyDescent="0.3">
      <c r="A55" s="10">
        <v>21</v>
      </c>
      <c r="B55" s="12">
        <v>1211</v>
      </c>
      <c r="C55" s="51" t="s">
        <v>1100</v>
      </c>
      <c r="D55" s="267" t="s">
        <v>1099</v>
      </c>
      <c r="E55" s="268"/>
      <c r="F55" s="263" t="s">
        <v>1098</v>
      </c>
      <c r="G55" s="264"/>
      <c r="H55" s="243" t="s">
        <v>923</v>
      </c>
      <c r="I55" s="239"/>
      <c r="J55" s="239"/>
      <c r="K55" s="239"/>
      <c r="L55" s="240"/>
      <c r="M55" s="34"/>
      <c r="N55" s="55"/>
      <c r="O55" s="76"/>
      <c r="P55" s="76"/>
      <c r="Q55" s="76"/>
      <c r="R55" s="76"/>
      <c r="S55" s="76"/>
      <c r="T55" s="103"/>
      <c r="U55" s="64"/>
      <c r="V55" s="63"/>
      <c r="W55" s="63"/>
      <c r="X55" s="63"/>
      <c r="Y55" s="105"/>
      <c r="Z55" s="105"/>
      <c r="AA55" s="7"/>
      <c r="AB55" s="7"/>
      <c r="AC55" s="59"/>
      <c r="AD55" s="59"/>
      <c r="AE55" s="59"/>
      <c r="AF55" s="59"/>
      <c r="AG55" s="59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35"/>
      <c r="AS55" s="167">
        <f>ROUND(I58,0)</f>
        <v>690</v>
      </c>
      <c r="AT55" s="18" t="s">
        <v>824</v>
      </c>
    </row>
    <row r="56" spans="1:46" ht="17.2" customHeight="1" x14ac:dyDescent="0.3">
      <c r="A56" s="10">
        <v>21</v>
      </c>
      <c r="B56" s="12">
        <v>1212</v>
      </c>
      <c r="C56" s="51" t="s">
        <v>1097</v>
      </c>
      <c r="D56" s="269"/>
      <c r="E56" s="270"/>
      <c r="F56" s="265"/>
      <c r="G56" s="266"/>
      <c r="H56" s="262"/>
      <c r="I56" s="241"/>
      <c r="J56" s="241"/>
      <c r="K56" s="241"/>
      <c r="L56" s="242"/>
      <c r="M56" s="2"/>
      <c r="N56" s="159"/>
      <c r="O56" s="159"/>
      <c r="P56" s="159"/>
      <c r="Q56" s="159"/>
      <c r="R56" s="159"/>
      <c r="S56" s="2"/>
      <c r="T56" s="43"/>
      <c r="U56" s="243" t="s">
        <v>871</v>
      </c>
      <c r="V56" s="239"/>
      <c r="W56" s="239"/>
      <c r="X56" s="239"/>
      <c r="Y56" s="239"/>
      <c r="Z56" s="240"/>
      <c r="AA56" s="247" t="s">
        <v>870</v>
      </c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126" t="s">
        <v>810</v>
      </c>
      <c r="AM56" s="255">
        <f>AM53</f>
        <v>0.7</v>
      </c>
      <c r="AN56" s="255"/>
      <c r="AO56" s="8"/>
      <c r="AP56" s="8"/>
      <c r="AQ56" s="8"/>
      <c r="AR56" s="20"/>
      <c r="AS56" s="167">
        <f>ROUND(I58*AM56,0)</f>
        <v>483</v>
      </c>
      <c r="AT56" s="82"/>
    </row>
    <row r="57" spans="1:46" ht="17.2" customHeight="1" x14ac:dyDescent="0.3">
      <c r="A57" s="10">
        <v>21</v>
      </c>
      <c r="B57" s="12">
        <v>2033</v>
      </c>
      <c r="C57" s="51" t="s">
        <v>1096</v>
      </c>
      <c r="D57" s="269"/>
      <c r="E57" s="270"/>
      <c r="F57" s="265"/>
      <c r="G57" s="266"/>
      <c r="H57" s="44"/>
      <c r="I57" s="2"/>
      <c r="J57" s="2"/>
      <c r="K57" s="2"/>
      <c r="L57" s="43"/>
      <c r="M57" s="8"/>
      <c r="N57" s="27"/>
      <c r="O57" s="27"/>
      <c r="P57" s="27"/>
      <c r="Q57" s="27"/>
      <c r="R57" s="27"/>
      <c r="S57" s="8"/>
      <c r="T57" s="20"/>
      <c r="U57" s="244"/>
      <c r="V57" s="245"/>
      <c r="W57" s="245"/>
      <c r="X57" s="245"/>
      <c r="Y57" s="245"/>
      <c r="Z57" s="246"/>
      <c r="AA57" s="247" t="s">
        <v>868</v>
      </c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59" t="s">
        <v>810</v>
      </c>
      <c r="AM57" s="249">
        <f>AM54</f>
        <v>0.5</v>
      </c>
      <c r="AN57" s="249"/>
      <c r="AO57" s="7"/>
      <c r="AP57" s="7"/>
      <c r="AQ57" s="7"/>
      <c r="AR57" s="35"/>
      <c r="AS57" s="167">
        <f>ROUND(I58*AM57,0)</f>
        <v>345</v>
      </c>
      <c r="AT57" s="82"/>
    </row>
    <row r="58" spans="1:46" ht="17.2" customHeight="1" x14ac:dyDescent="0.3">
      <c r="A58" s="10">
        <v>21</v>
      </c>
      <c r="B58" s="12">
        <v>1213</v>
      </c>
      <c r="C58" s="51" t="s">
        <v>1095</v>
      </c>
      <c r="D58" s="269"/>
      <c r="E58" s="270"/>
      <c r="F58" s="265"/>
      <c r="G58" s="266"/>
      <c r="H58" s="44"/>
      <c r="I58" s="254">
        <v>690</v>
      </c>
      <c r="J58" s="254"/>
      <c r="K58" s="2" t="s">
        <v>809</v>
      </c>
      <c r="L58" s="43"/>
      <c r="M58" s="239" t="s">
        <v>837</v>
      </c>
      <c r="N58" s="239"/>
      <c r="O58" s="239"/>
      <c r="P58" s="239"/>
      <c r="Q58" s="239"/>
      <c r="R58" s="239"/>
      <c r="S58" s="239"/>
      <c r="T58" s="240"/>
      <c r="U58" s="64"/>
      <c r="V58" s="63"/>
      <c r="W58" s="63"/>
      <c r="X58" s="63"/>
      <c r="Y58" s="105"/>
      <c r="Z58" s="105"/>
      <c r="AA58" s="7"/>
      <c r="AB58" s="7"/>
      <c r="AC58" s="59"/>
      <c r="AD58" s="59"/>
      <c r="AE58" s="59"/>
      <c r="AF58" s="59"/>
      <c r="AG58" s="59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35"/>
      <c r="AS58" s="167">
        <f>ROUND(I58*S60,0)</f>
        <v>666</v>
      </c>
      <c r="AT58" s="82"/>
    </row>
    <row r="59" spans="1:46" ht="17.2" customHeight="1" x14ac:dyDescent="0.3">
      <c r="A59" s="10">
        <v>21</v>
      </c>
      <c r="B59" s="12">
        <v>1214</v>
      </c>
      <c r="C59" s="51" t="s">
        <v>1094</v>
      </c>
      <c r="D59" s="269"/>
      <c r="E59" s="270"/>
      <c r="F59" s="265"/>
      <c r="G59" s="266"/>
      <c r="H59" s="44"/>
      <c r="I59" s="2"/>
      <c r="J59" s="2"/>
      <c r="K59" s="2"/>
      <c r="L59" s="43"/>
      <c r="M59" s="241"/>
      <c r="N59" s="241"/>
      <c r="O59" s="241"/>
      <c r="P59" s="241"/>
      <c r="Q59" s="241"/>
      <c r="R59" s="241"/>
      <c r="S59" s="241"/>
      <c r="T59" s="242"/>
      <c r="U59" s="243" t="s">
        <v>871</v>
      </c>
      <c r="V59" s="239"/>
      <c r="W59" s="239"/>
      <c r="X59" s="239"/>
      <c r="Y59" s="239"/>
      <c r="Z59" s="240"/>
      <c r="AA59" s="247" t="s">
        <v>870</v>
      </c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126" t="s">
        <v>810</v>
      </c>
      <c r="AM59" s="255">
        <f>AM56</f>
        <v>0.7</v>
      </c>
      <c r="AN59" s="255"/>
      <c r="AO59" s="8"/>
      <c r="AP59" s="8"/>
      <c r="AQ59" s="8"/>
      <c r="AR59" s="20"/>
      <c r="AS59" s="167">
        <f>ROUND(ROUND(I58*S60,0)*AM59,0)</f>
        <v>466</v>
      </c>
      <c r="AT59" s="82"/>
    </row>
    <row r="60" spans="1:46" ht="17.2" customHeight="1" x14ac:dyDescent="0.3">
      <c r="A60" s="10">
        <v>21</v>
      </c>
      <c r="B60" s="12">
        <v>2034</v>
      </c>
      <c r="C60" s="51" t="s">
        <v>1093</v>
      </c>
      <c r="D60" s="269"/>
      <c r="E60" s="270"/>
      <c r="F60" s="265"/>
      <c r="G60" s="266"/>
      <c r="H60" s="44"/>
      <c r="I60" s="2"/>
      <c r="J60" s="2"/>
      <c r="K60" s="2"/>
      <c r="L60" s="43"/>
      <c r="M60" s="11"/>
      <c r="N60" s="11"/>
      <c r="O60" s="11"/>
      <c r="P60" s="11"/>
      <c r="Q60" s="11"/>
      <c r="R60" s="126" t="s">
        <v>810</v>
      </c>
      <c r="S60" s="236">
        <f>S54</f>
        <v>0.96499999999999997</v>
      </c>
      <c r="T60" s="237"/>
      <c r="U60" s="244"/>
      <c r="V60" s="245"/>
      <c r="W60" s="245"/>
      <c r="X60" s="245"/>
      <c r="Y60" s="245"/>
      <c r="Z60" s="246"/>
      <c r="AA60" s="247" t="s">
        <v>868</v>
      </c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59" t="s">
        <v>810</v>
      </c>
      <c r="AM60" s="249">
        <f>AM57</f>
        <v>0.5</v>
      </c>
      <c r="AN60" s="249"/>
      <c r="AO60" s="7"/>
      <c r="AP60" s="7"/>
      <c r="AQ60" s="7"/>
      <c r="AR60" s="35"/>
      <c r="AS60" s="167">
        <f>ROUND(ROUND(I58*S60,0)*AM60,0)</f>
        <v>333</v>
      </c>
      <c r="AT60" s="82"/>
    </row>
    <row r="61" spans="1:46" ht="17.2" customHeight="1" x14ac:dyDescent="0.3">
      <c r="A61" s="10">
        <v>21</v>
      </c>
      <c r="B61" s="12">
        <v>2035</v>
      </c>
      <c r="C61" s="51" t="s">
        <v>1092</v>
      </c>
      <c r="D61" s="269"/>
      <c r="E61" s="270"/>
      <c r="F61" s="265"/>
      <c r="G61" s="266"/>
      <c r="H61" s="44"/>
      <c r="I61" s="2"/>
      <c r="J61" s="2"/>
      <c r="K61" s="2"/>
      <c r="L61" s="43"/>
      <c r="M61" s="34"/>
      <c r="N61" s="55"/>
      <c r="O61" s="76"/>
      <c r="P61" s="76"/>
      <c r="Q61" s="76"/>
      <c r="R61" s="76"/>
      <c r="S61" s="76"/>
      <c r="T61" s="103"/>
      <c r="U61" s="64"/>
      <c r="V61" s="63"/>
      <c r="W61" s="63"/>
      <c r="X61" s="63"/>
      <c r="Y61" s="105"/>
      <c r="Z61" s="105"/>
      <c r="AA61" s="7"/>
      <c r="AB61" s="34"/>
      <c r="AC61" s="53"/>
      <c r="AD61" s="53"/>
      <c r="AE61" s="53"/>
      <c r="AF61" s="53"/>
      <c r="AG61" s="53"/>
      <c r="AH61" s="34"/>
      <c r="AI61" s="34"/>
      <c r="AJ61" s="34"/>
      <c r="AK61" s="34"/>
      <c r="AL61" s="34"/>
      <c r="AM61" s="34"/>
      <c r="AN61" s="49"/>
      <c r="AO61" s="256" t="s">
        <v>877</v>
      </c>
      <c r="AP61" s="257"/>
      <c r="AQ61" s="257"/>
      <c r="AR61" s="258"/>
      <c r="AS61" s="167">
        <f>ROUND(I58,0)-AO64</f>
        <v>685</v>
      </c>
      <c r="AT61" s="82"/>
    </row>
    <row r="62" spans="1:46" ht="17.2" customHeight="1" x14ac:dyDescent="0.3">
      <c r="A62" s="10">
        <v>21</v>
      </c>
      <c r="B62" s="12">
        <v>2036</v>
      </c>
      <c r="C62" s="51" t="s">
        <v>1091</v>
      </c>
      <c r="D62" s="269"/>
      <c r="E62" s="270"/>
      <c r="F62" s="265"/>
      <c r="G62" s="266"/>
      <c r="H62" s="44"/>
      <c r="I62" s="2"/>
      <c r="J62" s="2"/>
      <c r="K62" s="2"/>
      <c r="L62" s="43"/>
      <c r="M62" s="2"/>
      <c r="N62" s="159"/>
      <c r="O62" s="159"/>
      <c r="P62" s="159"/>
      <c r="Q62" s="159"/>
      <c r="R62" s="159"/>
      <c r="S62" s="2"/>
      <c r="T62" s="43"/>
      <c r="U62" s="243" t="s">
        <v>871</v>
      </c>
      <c r="V62" s="239"/>
      <c r="W62" s="239"/>
      <c r="X62" s="239"/>
      <c r="Y62" s="239"/>
      <c r="Z62" s="240"/>
      <c r="AA62" s="247" t="s">
        <v>870</v>
      </c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59" t="s">
        <v>810</v>
      </c>
      <c r="AM62" s="249">
        <f>AM59</f>
        <v>0.7</v>
      </c>
      <c r="AN62" s="250"/>
      <c r="AO62" s="259"/>
      <c r="AP62" s="260"/>
      <c r="AQ62" s="260"/>
      <c r="AR62" s="261"/>
      <c r="AS62" s="167">
        <f>ROUND(I58*AM62,0)-AO64</f>
        <v>478</v>
      </c>
      <c r="AT62" s="82"/>
    </row>
    <row r="63" spans="1:46" ht="17.2" customHeight="1" x14ac:dyDescent="0.3">
      <c r="A63" s="10">
        <v>21</v>
      </c>
      <c r="B63" s="12">
        <v>2037</v>
      </c>
      <c r="C63" s="51" t="s">
        <v>1090</v>
      </c>
      <c r="D63" s="269"/>
      <c r="E63" s="270"/>
      <c r="F63" s="265"/>
      <c r="G63" s="266"/>
      <c r="H63" s="44"/>
      <c r="I63" s="2"/>
      <c r="J63" s="2"/>
      <c r="K63" s="2"/>
      <c r="L63" s="43"/>
      <c r="M63" s="8"/>
      <c r="N63" s="27"/>
      <c r="O63" s="27"/>
      <c r="P63" s="27"/>
      <c r="Q63" s="27"/>
      <c r="R63" s="27"/>
      <c r="S63" s="8"/>
      <c r="T63" s="20"/>
      <c r="U63" s="244"/>
      <c r="V63" s="245"/>
      <c r="W63" s="245"/>
      <c r="X63" s="245"/>
      <c r="Y63" s="245"/>
      <c r="Z63" s="246"/>
      <c r="AA63" s="247" t="s">
        <v>868</v>
      </c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59" t="s">
        <v>810</v>
      </c>
      <c r="AM63" s="249">
        <f>AM60</f>
        <v>0.5</v>
      </c>
      <c r="AN63" s="250"/>
      <c r="AO63" s="259"/>
      <c r="AP63" s="260"/>
      <c r="AQ63" s="260"/>
      <c r="AR63" s="261"/>
      <c r="AS63" s="167">
        <f>ROUND(I58*AM63,0)-AO64</f>
        <v>340</v>
      </c>
      <c r="AT63" s="82"/>
    </row>
    <row r="64" spans="1:46" ht="17.2" customHeight="1" x14ac:dyDescent="0.3">
      <c r="A64" s="10">
        <v>21</v>
      </c>
      <c r="B64" s="12">
        <v>2038</v>
      </c>
      <c r="C64" s="51" t="s">
        <v>1089</v>
      </c>
      <c r="D64" s="269"/>
      <c r="E64" s="270"/>
      <c r="F64" s="265"/>
      <c r="G64" s="266"/>
      <c r="H64" s="44"/>
      <c r="I64" s="271"/>
      <c r="J64" s="271"/>
      <c r="K64" s="2"/>
      <c r="L64" s="43"/>
      <c r="M64" s="239" t="s">
        <v>837</v>
      </c>
      <c r="N64" s="239"/>
      <c r="O64" s="239"/>
      <c r="P64" s="239"/>
      <c r="Q64" s="239"/>
      <c r="R64" s="239"/>
      <c r="S64" s="239"/>
      <c r="T64" s="240"/>
      <c r="U64" s="64"/>
      <c r="V64" s="63"/>
      <c r="W64" s="63"/>
      <c r="X64" s="63"/>
      <c r="Y64" s="105"/>
      <c r="Z64" s="105"/>
      <c r="AA64" s="7"/>
      <c r="AB64" s="2"/>
      <c r="AC64" s="142"/>
      <c r="AD64" s="142"/>
      <c r="AE64" s="142"/>
      <c r="AF64" s="142"/>
      <c r="AG64" s="142"/>
      <c r="AH64" s="2"/>
      <c r="AI64" s="2"/>
      <c r="AJ64" s="2"/>
      <c r="AK64" s="2"/>
      <c r="AL64" s="140"/>
      <c r="AM64" s="140"/>
      <c r="AN64" s="140"/>
      <c r="AO64" s="114">
        <f>AO52</f>
        <v>5</v>
      </c>
      <c r="AP64" s="69" t="s">
        <v>873</v>
      </c>
      <c r="AQ64" s="161"/>
      <c r="AR64" s="166"/>
      <c r="AS64" s="167">
        <f>ROUND(I58*S66,0)-AO64</f>
        <v>661</v>
      </c>
      <c r="AT64" s="82"/>
    </row>
    <row r="65" spans="1:46" ht="17.2" customHeight="1" x14ac:dyDescent="0.3">
      <c r="A65" s="10">
        <v>21</v>
      </c>
      <c r="B65" s="12">
        <v>2039</v>
      </c>
      <c r="C65" s="51" t="s">
        <v>1088</v>
      </c>
      <c r="D65" s="269"/>
      <c r="E65" s="270"/>
      <c r="F65" s="265"/>
      <c r="G65" s="266"/>
      <c r="H65" s="44"/>
      <c r="I65" s="2"/>
      <c r="J65" s="2"/>
      <c r="K65" s="2"/>
      <c r="L65" s="43"/>
      <c r="M65" s="241"/>
      <c r="N65" s="241"/>
      <c r="O65" s="241"/>
      <c r="P65" s="241"/>
      <c r="Q65" s="241"/>
      <c r="R65" s="241"/>
      <c r="S65" s="241"/>
      <c r="T65" s="242"/>
      <c r="U65" s="243" t="s">
        <v>871</v>
      </c>
      <c r="V65" s="239"/>
      <c r="W65" s="239"/>
      <c r="X65" s="239"/>
      <c r="Y65" s="239"/>
      <c r="Z65" s="240"/>
      <c r="AA65" s="247" t="s">
        <v>870</v>
      </c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59" t="s">
        <v>810</v>
      </c>
      <c r="AM65" s="249">
        <f>AM62</f>
        <v>0.7</v>
      </c>
      <c r="AN65" s="250"/>
      <c r="AO65" s="44"/>
      <c r="AP65" s="142"/>
      <c r="AQ65" s="161"/>
      <c r="AR65" s="166"/>
      <c r="AS65" s="167">
        <f>ROUND(ROUND(I58*S66,0)*AM65,0)-AO64</f>
        <v>461</v>
      </c>
      <c r="AT65" s="82"/>
    </row>
    <row r="66" spans="1:46" ht="17.2" customHeight="1" x14ac:dyDescent="0.3">
      <c r="A66" s="10">
        <v>21</v>
      </c>
      <c r="B66" s="12">
        <v>2040</v>
      </c>
      <c r="C66" s="51" t="s">
        <v>1087</v>
      </c>
      <c r="D66" s="269"/>
      <c r="E66" s="270"/>
      <c r="F66" s="265"/>
      <c r="G66" s="266"/>
      <c r="H66" s="44"/>
      <c r="I66" s="2"/>
      <c r="J66" s="2"/>
      <c r="K66" s="2"/>
      <c r="L66" s="43"/>
      <c r="M66" s="11"/>
      <c r="N66" s="11"/>
      <c r="O66" s="11"/>
      <c r="P66" s="11"/>
      <c r="Q66" s="11"/>
      <c r="R66" s="126" t="s">
        <v>810</v>
      </c>
      <c r="S66" s="236">
        <f>S60</f>
        <v>0.96499999999999997</v>
      </c>
      <c r="T66" s="237"/>
      <c r="U66" s="244"/>
      <c r="V66" s="245"/>
      <c r="W66" s="245"/>
      <c r="X66" s="245"/>
      <c r="Y66" s="245"/>
      <c r="Z66" s="246"/>
      <c r="AA66" s="247" t="s">
        <v>868</v>
      </c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59" t="s">
        <v>810</v>
      </c>
      <c r="AM66" s="249">
        <f>AM63</f>
        <v>0.5</v>
      </c>
      <c r="AN66" s="250"/>
      <c r="AO66" s="42"/>
      <c r="AP66" s="126"/>
      <c r="AQ66" s="152"/>
      <c r="AR66" s="163"/>
      <c r="AS66" s="167">
        <f>ROUND(ROUND(I58*S66,0)*AM66,0)-AO64</f>
        <v>328</v>
      </c>
      <c r="AT66" s="82"/>
    </row>
    <row r="67" spans="1:46" ht="17.2" customHeight="1" x14ac:dyDescent="0.3">
      <c r="A67" s="10">
        <v>21</v>
      </c>
      <c r="B67" s="12">
        <v>1221</v>
      </c>
      <c r="C67" s="51" t="s">
        <v>1086</v>
      </c>
      <c r="D67" s="129"/>
      <c r="E67" s="130"/>
      <c r="F67" s="129"/>
      <c r="G67" s="130"/>
      <c r="H67" s="243" t="s">
        <v>910</v>
      </c>
      <c r="I67" s="239"/>
      <c r="J67" s="239"/>
      <c r="K67" s="239"/>
      <c r="L67" s="240"/>
      <c r="M67" s="34"/>
      <c r="N67" s="55"/>
      <c r="O67" s="76"/>
      <c r="P67" s="76"/>
      <c r="Q67" s="76"/>
      <c r="R67" s="76"/>
      <c r="S67" s="76"/>
      <c r="T67" s="103"/>
      <c r="U67" s="64"/>
      <c r="V67" s="63"/>
      <c r="W67" s="63"/>
      <c r="X67" s="63"/>
      <c r="Y67" s="105"/>
      <c r="Z67" s="105"/>
      <c r="AA67" s="7"/>
      <c r="AB67" s="7"/>
      <c r="AC67" s="59"/>
      <c r="AD67" s="59"/>
      <c r="AE67" s="59"/>
      <c r="AF67" s="59"/>
      <c r="AG67" s="59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35"/>
      <c r="AS67" s="167">
        <f>ROUND(I70,0)</f>
        <v>655</v>
      </c>
      <c r="AT67" s="82"/>
    </row>
    <row r="68" spans="1:46" ht="17.2" customHeight="1" x14ac:dyDescent="0.3">
      <c r="A68" s="10">
        <v>21</v>
      </c>
      <c r="B68" s="12">
        <v>1222</v>
      </c>
      <c r="C68" s="51" t="s">
        <v>1085</v>
      </c>
      <c r="D68" s="129"/>
      <c r="E68" s="130"/>
      <c r="F68" s="129"/>
      <c r="G68" s="130"/>
      <c r="H68" s="262"/>
      <c r="I68" s="241"/>
      <c r="J68" s="241"/>
      <c r="K68" s="241"/>
      <c r="L68" s="242"/>
      <c r="M68" s="2"/>
      <c r="N68" s="159"/>
      <c r="O68" s="159"/>
      <c r="P68" s="159"/>
      <c r="Q68" s="159"/>
      <c r="R68" s="159"/>
      <c r="S68" s="2"/>
      <c r="T68" s="43"/>
      <c r="U68" s="243" t="s">
        <v>871</v>
      </c>
      <c r="V68" s="239"/>
      <c r="W68" s="239"/>
      <c r="X68" s="239"/>
      <c r="Y68" s="239"/>
      <c r="Z68" s="240"/>
      <c r="AA68" s="247" t="s">
        <v>870</v>
      </c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126" t="s">
        <v>810</v>
      </c>
      <c r="AM68" s="255">
        <f>AM65</f>
        <v>0.7</v>
      </c>
      <c r="AN68" s="255"/>
      <c r="AO68" s="8"/>
      <c r="AP68" s="8"/>
      <c r="AQ68" s="8"/>
      <c r="AR68" s="20"/>
      <c r="AS68" s="167">
        <f>ROUND(I70*AM68,0)</f>
        <v>459</v>
      </c>
      <c r="AT68" s="82"/>
    </row>
    <row r="69" spans="1:46" ht="17.2" customHeight="1" x14ac:dyDescent="0.3">
      <c r="A69" s="10">
        <v>21</v>
      </c>
      <c r="B69" s="12">
        <v>2041</v>
      </c>
      <c r="C69" s="51" t="s">
        <v>1084</v>
      </c>
      <c r="D69" s="129"/>
      <c r="E69" s="130"/>
      <c r="F69" s="129"/>
      <c r="G69" s="130"/>
      <c r="H69" s="44"/>
      <c r="I69" s="2"/>
      <c r="J69" s="2"/>
      <c r="K69" s="2"/>
      <c r="L69" s="43"/>
      <c r="M69" s="8"/>
      <c r="N69" s="27"/>
      <c r="O69" s="27"/>
      <c r="P69" s="27"/>
      <c r="Q69" s="27"/>
      <c r="R69" s="27"/>
      <c r="S69" s="8"/>
      <c r="T69" s="20"/>
      <c r="U69" s="244"/>
      <c r="V69" s="245"/>
      <c r="W69" s="245"/>
      <c r="X69" s="245"/>
      <c r="Y69" s="245"/>
      <c r="Z69" s="246"/>
      <c r="AA69" s="247" t="s">
        <v>868</v>
      </c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59" t="s">
        <v>810</v>
      </c>
      <c r="AM69" s="249">
        <f>AM66</f>
        <v>0.5</v>
      </c>
      <c r="AN69" s="249"/>
      <c r="AO69" s="7"/>
      <c r="AP69" s="7"/>
      <c r="AQ69" s="7"/>
      <c r="AR69" s="35"/>
      <c r="AS69" s="167">
        <f>ROUND(I70*AM69,0)</f>
        <v>328</v>
      </c>
      <c r="AT69" s="82"/>
    </row>
    <row r="70" spans="1:46" ht="17.2" customHeight="1" x14ac:dyDescent="0.3">
      <c r="A70" s="10">
        <v>21</v>
      </c>
      <c r="B70" s="12">
        <v>1223</v>
      </c>
      <c r="C70" s="51" t="s">
        <v>1083</v>
      </c>
      <c r="D70" s="129"/>
      <c r="E70" s="130"/>
      <c r="F70" s="129"/>
      <c r="G70" s="130"/>
      <c r="H70" s="44"/>
      <c r="I70" s="254">
        <v>655</v>
      </c>
      <c r="J70" s="254"/>
      <c r="K70" s="2" t="s">
        <v>809</v>
      </c>
      <c r="L70" s="43"/>
      <c r="M70" s="239" t="s">
        <v>837</v>
      </c>
      <c r="N70" s="239"/>
      <c r="O70" s="239"/>
      <c r="P70" s="239"/>
      <c r="Q70" s="239"/>
      <c r="R70" s="239"/>
      <c r="S70" s="239"/>
      <c r="T70" s="240"/>
      <c r="U70" s="64"/>
      <c r="V70" s="63"/>
      <c r="W70" s="63"/>
      <c r="X70" s="63"/>
      <c r="Y70" s="105"/>
      <c r="Z70" s="105"/>
      <c r="AA70" s="7"/>
      <c r="AB70" s="7"/>
      <c r="AC70" s="59"/>
      <c r="AD70" s="59"/>
      <c r="AE70" s="59"/>
      <c r="AF70" s="59"/>
      <c r="AG70" s="59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35"/>
      <c r="AS70" s="167">
        <f>ROUND(I70*S72,0)</f>
        <v>632</v>
      </c>
      <c r="AT70" s="82"/>
    </row>
    <row r="71" spans="1:46" ht="17.2" customHeight="1" x14ac:dyDescent="0.3">
      <c r="A71" s="10">
        <v>21</v>
      </c>
      <c r="B71" s="12">
        <v>1224</v>
      </c>
      <c r="C71" s="51" t="s">
        <v>1082</v>
      </c>
      <c r="D71" s="129"/>
      <c r="E71" s="130"/>
      <c r="F71" s="129"/>
      <c r="G71" s="130"/>
      <c r="H71" s="44"/>
      <c r="I71" s="2"/>
      <c r="J71" s="2"/>
      <c r="K71" s="2"/>
      <c r="L71" s="43"/>
      <c r="M71" s="241"/>
      <c r="N71" s="241"/>
      <c r="O71" s="241"/>
      <c r="P71" s="241"/>
      <c r="Q71" s="241"/>
      <c r="R71" s="241"/>
      <c r="S71" s="241"/>
      <c r="T71" s="242"/>
      <c r="U71" s="243" t="s">
        <v>871</v>
      </c>
      <c r="V71" s="239"/>
      <c r="W71" s="239"/>
      <c r="X71" s="239"/>
      <c r="Y71" s="239"/>
      <c r="Z71" s="240"/>
      <c r="AA71" s="247" t="s">
        <v>870</v>
      </c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126" t="s">
        <v>810</v>
      </c>
      <c r="AM71" s="255">
        <f>AM68</f>
        <v>0.7</v>
      </c>
      <c r="AN71" s="255"/>
      <c r="AO71" s="8"/>
      <c r="AP71" s="8"/>
      <c r="AQ71" s="8"/>
      <c r="AR71" s="20"/>
      <c r="AS71" s="167">
        <f>ROUND(ROUND(I70*S72,0)*AM71,0)</f>
        <v>442</v>
      </c>
      <c r="AT71" s="82"/>
    </row>
    <row r="72" spans="1:46" ht="17.2" customHeight="1" x14ac:dyDescent="0.3">
      <c r="A72" s="10">
        <v>21</v>
      </c>
      <c r="B72" s="12">
        <v>2042</v>
      </c>
      <c r="C72" s="51" t="s">
        <v>1081</v>
      </c>
      <c r="D72" s="129"/>
      <c r="E72" s="130"/>
      <c r="F72" s="129"/>
      <c r="G72" s="130"/>
      <c r="H72" s="44"/>
      <c r="I72" s="2"/>
      <c r="J72" s="2"/>
      <c r="K72" s="2"/>
      <c r="L72" s="43"/>
      <c r="M72" s="11"/>
      <c r="N72" s="11"/>
      <c r="O72" s="11"/>
      <c r="P72" s="11"/>
      <c r="Q72" s="11"/>
      <c r="R72" s="126" t="s">
        <v>810</v>
      </c>
      <c r="S72" s="236">
        <f>S66</f>
        <v>0.96499999999999997</v>
      </c>
      <c r="T72" s="237"/>
      <c r="U72" s="244"/>
      <c r="V72" s="245"/>
      <c r="W72" s="245"/>
      <c r="X72" s="245"/>
      <c r="Y72" s="245"/>
      <c r="Z72" s="246"/>
      <c r="AA72" s="247" t="s">
        <v>868</v>
      </c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59" t="s">
        <v>810</v>
      </c>
      <c r="AM72" s="249">
        <f>AM69</f>
        <v>0.5</v>
      </c>
      <c r="AN72" s="249"/>
      <c r="AO72" s="7"/>
      <c r="AP72" s="7"/>
      <c r="AQ72" s="7"/>
      <c r="AR72" s="35"/>
      <c r="AS72" s="167">
        <f>ROUND(ROUND(I70*S72,0)*AM72,0)</f>
        <v>316</v>
      </c>
      <c r="AT72" s="82"/>
    </row>
    <row r="73" spans="1:46" ht="17.2" customHeight="1" x14ac:dyDescent="0.3">
      <c r="A73" s="10">
        <v>21</v>
      </c>
      <c r="B73" s="12">
        <v>2043</v>
      </c>
      <c r="C73" s="51" t="s">
        <v>1080</v>
      </c>
      <c r="D73" s="129"/>
      <c r="E73" s="130"/>
      <c r="F73" s="129"/>
      <c r="G73" s="130"/>
      <c r="H73" s="44"/>
      <c r="I73" s="2"/>
      <c r="J73" s="2"/>
      <c r="K73" s="2"/>
      <c r="L73" s="43"/>
      <c r="M73" s="34"/>
      <c r="N73" s="55"/>
      <c r="O73" s="76"/>
      <c r="P73" s="76"/>
      <c r="Q73" s="76"/>
      <c r="R73" s="76"/>
      <c r="S73" s="76"/>
      <c r="T73" s="103"/>
      <c r="U73" s="64"/>
      <c r="V73" s="63"/>
      <c r="W73" s="63"/>
      <c r="X73" s="63"/>
      <c r="Y73" s="105"/>
      <c r="Z73" s="105"/>
      <c r="AA73" s="7"/>
      <c r="AB73" s="34"/>
      <c r="AC73" s="53"/>
      <c r="AD73" s="53"/>
      <c r="AE73" s="53"/>
      <c r="AF73" s="53"/>
      <c r="AG73" s="53"/>
      <c r="AH73" s="34"/>
      <c r="AI73" s="34"/>
      <c r="AJ73" s="34"/>
      <c r="AK73" s="34"/>
      <c r="AL73" s="34"/>
      <c r="AM73" s="34"/>
      <c r="AN73" s="49"/>
      <c r="AO73" s="256" t="s">
        <v>877</v>
      </c>
      <c r="AP73" s="257"/>
      <c r="AQ73" s="257"/>
      <c r="AR73" s="258"/>
      <c r="AS73" s="167">
        <f>ROUND(I70,0)-AO76</f>
        <v>650</v>
      </c>
      <c r="AT73" s="82"/>
    </row>
    <row r="74" spans="1:46" ht="17.2" customHeight="1" x14ac:dyDescent="0.3">
      <c r="A74" s="10">
        <v>21</v>
      </c>
      <c r="B74" s="12">
        <v>2044</v>
      </c>
      <c r="C74" s="51" t="s">
        <v>1079</v>
      </c>
      <c r="D74" s="129"/>
      <c r="E74" s="130"/>
      <c r="F74" s="129"/>
      <c r="G74" s="130"/>
      <c r="H74" s="44"/>
      <c r="I74" s="2"/>
      <c r="J74" s="2"/>
      <c r="K74" s="2"/>
      <c r="L74" s="43"/>
      <c r="M74" s="2"/>
      <c r="N74" s="159"/>
      <c r="O74" s="159"/>
      <c r="P74" s="159"/>
      <c r="Q74" s="159"/>
      <c r="R74" s="159"/>
      <c r="S74" s="2"/>
      <c r="T74" s="43"/>
      <c r="U74" s="243" t="s">
        <v>871</v>
      </c>
      <c r="V74" s="239"/>
      <c r="W74" s="239"/>
      <c r="X74" s="239"/>
      <c r="Y74" s="239"/>
      <c r="Z74" s="240"/>
      <c r="AA74" s="247" t="s">
        <v>870</v>
      </c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59" t="s">
        <v>810</v>
      </c>
      <c r="AM74" s="249">
        <f>AM71</f>
        <v>0.7</v>
      </c>
      <c r="AN74" s="250"/>
      <c r="AO74" s="259"/>
      <c r="AP74" s="260"/>
      <c r="AQ74" s="260"/>
      <c r="AR74" s="261"/>
      <c r="AS74" s="167">
        <f>ROUND(I70*AM74,0)-AO76</f>
        <v>454</v>
      </c>
      <c r="AT74" s="82"/>
    </row>
    <row r="75" spans="1:46" ht="17.2" customHeight="1" x14ac:dyDescent="0.3">
      <c r="A75" s="10">
        <v>21</v>
      </c>
      <c r="B75" s="12">
        <v>2045</v>
      </c>
      <c r="C75" s="51" t="s">
        <v>1078</v>
      </c>
      <c r="D75" s="129"/>
      <c r="E75" s="130"/>
      <c r="F75" s="129"/>
      <c r="G75" s="130"/>
      <c r="H75" s="44"/>
      <c r="I75" s="2"/>
      <c r="J75" s="2"/>
      <c r="K75" s="2"/>
      <c r="L75" s="43"/>
      <c r="M75" s="8"/>
      <c r="N75" s="27"/>
      <c r="O75" s="27"/>
      <c r="P75" s="27"/>
      <c r="Q75" s="27"/>
      <c r="R75" s="27"/>
      <c r="S75" s="8"/>
      <c r="T75" s="20"/>
      <c r="U75" s="244"/>
      <c r="V75" s="245"/>
      <c r="W75" s="245"/>
      <c r="X75" s="245"/>
      <c r="Y75" s="245"/>
      <c r="Z75" s="246"/>
      <c r="AA75" s="247" t="s">
        <v>868</v>
      </c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59" t="s">
        <v>810</v>
      </c>
      <c r="AM75" s="249">
        <f>AM72</f>
        <v>0.5</v>
      </c>
      <c r="AN75" s="250"/>
      <c r="AO75" s="259"/>
      <c r="AP75" s="260"/>
      <c r="AQ75" s="260"/>
      <c r="AR75" s="261"/>
      <c r="AS75" s="167">
        <f>ROUND(I70*AM75,0)-AO76</f>
        <v>323</v>
      </c>
      <c r="AT75" s="82"/>
    </row>
    <row r="76" spans="1:46" ht="17.2" customHeight="1" x14ac:dyDescent="0.3">
      <c r="A76" s="10">
        <v>21</v>
      </c>
      <c r="B76" s="12">
        <v>2046</v>
      </c>
      <c r="C76" s="51" t="s">
        <v>1077</v>
      </c>
      <c r="D76" s="129"/>
      <c r="E76" s="130"/>
      <c r="F76" s="129"/>
      <c r="G76" s="130"/>
      <c r="H76" s="44"/>
      <c r="I76" s="271"/>
      <c r="J76" s="271"/>
      <c r="K76" s="2"/>
      <c r="L76" s="43"/>
      <c r="M76" s="239" t="s">
        <v>837</v>
      </c>
      <c r="N76" s="239"/>
      <c r="O76" s="239"/>
      <c r="P76" s="239"/>
      <c r="Q76" s="239"/>
      <c r="R76" s="239"/>
      <c r="S76" s="239"/>
      <c r="T76" s="240"/>
      <c r="U76" s="64"/>
      <c r="V76" s="63"/>
      <c r="W76" s="63"/>
      <c r="X76" s="63"/>
      <c r="Y76" s="105"/>
      <c r="Z76" s="105"/>
      <c r="AA76" s="7"/>
      <c r="AB76" s="2"/>
      <c r="AC76" s="142"/>
      <c r="AD76" s="142"/>
      <c r="AE76" s="142"/>
      <c r="AF76" s="142"/>
      <c r="AG76" s="142"/>
      <c r="AH76" s="2"/>
      <c r="AI76" s="2"/>
      <c r="AJ76" s="2"/>
      <c r="AK76" s="2"/>
      <c r="AL76" s="140"/>
      <c r="AM76" s="140"/>
      <c r="AN76" s="140"/>
      <c r="AO76" s="114">
        <f>AO64</f>
        <v>5</v>
      </c>
      <c r="AP76" s="69" t="s">
        <v>873</v>
      </c>
      <c r="AQ76" s="161"/>
      <c r="AR76" s="166"/>
      <c r="AS76" s="167">
        <f>ROUND(I70*S78,0)-AO76</f>
        <v>627</v>
      </c>
      <c r="AT76" s="82"/>
    </row>
    <row r="77" spans="1:46" ht="17.2" customHeight="1" x14ac:dyDescent="0.3">
      <c r="A77" s="10">
        <v>21</v>
      </c>
      <c r="B77" s="12">
        <v>2047</v>
      </c>
      <c r="C77" s="51" t="s">
        <v>1076</v>
      </c>
      <c r="D77" s="129"/>
      <c r="E77" s="130"/>
      <c r="F77" s="129"/>
      <c r="G77" s="130"/>
      <c r="H77" s="44"/>
      <c r="I77" s="2"/>
      <c r="J77" s="2"/>
      <c r="K77" s="2"/>
      <c r="L77" s="43"/>
      <c r="M77" s="241"/>
      <c r="N77" s="241"/>
      <c r="O77" s="241"/>
      <c r="P77" s="241"/>
      <c r="Q77" s="241"/>
      <c r="R77" s="241"/>
      <c r="S77" s="241"/>
      <c r="T77" s="242"/>
      <c r="U77" s="243" t="s">
        <v>871</v>
      </c>
      <c r="V77" s="239"/>
      <c r="W77" s="239"/>
      <c r="X77" s="239"/>
      <c r="Y77" s="239"/>
      <c r="Z77" s="240"/>
      <c r="AA77" s="247" t="s">
        <v>870</v>
      </c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59" t="s">
        <v>810</v>
      </c>
      <c r="AM77" s="249">
        <f>AM74</f>
        <v>0.7</v>
      </c>
      <c r="AN77" s="250"/>
      <c r="AO77" s="44"/>
      <c r="AP77" s="142"/>
      <c r="AQ77" s="161"/>
      <c r="AR77" s="166"/>
      <c r="AS77" s="167">
        <f>ROUND(ROUND(I70*S78,0)*AM77,0)-AO76</f>
        <v>437</v>
      </c>
      <c r="AT77" s="82"/>
    </row>
    <row r="78" spans="1:46" ht="17.2" customHeight="1" x14ac:dyDescent="0.3">
      <c r="A78" s="10">
        <v>21</v>
      </c>
      <c r="B78" s="12">
        <v>2048</v>
      </c>
      <c r="C78" s="51" t="s">
        <v>1075</v>
      </c>
      <c r="D78" s="129"/>
      <c r="E78" s="130"/>
      <c r="F78" s="129"/>
      <c r="G78" s="130"/>
      <c r="H78" s="44"/>
      <c r="I78" s="2"/>
      <c r="J78" s="2"/>
      <c r="K78" s="2"/>
      <c r="L78" s="43"/>
      <c r="M78" s="11"/>
      <c r="N78" s="11"/>
      <c r="O78" s="11"/>
      <c r="P78" s="11"/>
      <c r="Q78" s="11"/>
      <c r="R78" s="126" t="s">
        <v>810</v>
      </c>
      <c r="S78" s="236">
        <f>S72</f>
        <v>0.96499999999999997</v>
      </c>
      <c r="T78" s="237"/>
      <c r="U78" s="244"/>
      <c r="V78" s="245"/>
      <c r="W78" s="245"/>
      <c r="X78" s="245"/>
      <c r="Y78" s="245"/>
      <c r="Z78" s="246"/>
      <c r="AA78" s="247" t="s">
        <v>868</v>
      </c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59" t="s">
        <v>810</v>
      </c>
      <c r="AM78" s="249">
        <f>AM75</f>
        <v>0.5</v>
      </c>
      <c r="AN78" s="250"/>
      <c r="AO78" s="42"/>
      <c r="AP78" s="126"/>
      <c r="AQ78" s="152"/>
      <c r="AR78" s="163"/>
      <c r="AS78" s="167">
        <f>ROUND(ROUND(I70*S78,0)*AM78,0)-AO76</f>
        <v>311</v>
      </c>
      <c r="AT78" s="82"/>
    </row>
    <row r="79" spans="1:46" ht="17.2" customHeight="1" x14ac:dyDescent="0.3">
      <c r="A79" s="10">
        <v>21</v>
      </c>
      <c r="B79" s="12">
        <v>1231</v>
      </c>
      <c r="C79" s="51" t="s">
        <v>1074</v>
      </c>
      <c r="D79" s="129"/>
      <c r="E79" s="130"/>
      <c r="F79" s="129"/>
      <c r="G79" s="130"/>
      <c r="H79" s="272" t="s">
        <v>897</v>
      </c>
      <c r="I79" s="273"/>
      <c r="J79" s="273"/>
      <c r="K79" s="273"/>
      <c r="L79" s="274"/>
      <c r="M79" s="34"/>
      <c r="N79" s="55"/>
      <c r="O79" s="76"/>
      <c r="P79" s="76"/>
      <c r="Q79" s="76"/>
      <c r="R79" s="76"/>
      <c r="S79" s="76"/>
      <c r="T79" s="103"/>
      <c r="U79" s="64"/>
      <c r="V79" s="63"/>
      <c r="W79" s="63"/>
      <c r="X79" s="63"/>
      <c r="Y79" s="105"/>
      <c r="Z79" s="105"/>
      <c r="AA79" s="7"/>
      <c r="AB79" s="7"/>
      <c r="AC79" s="59"/>
      <c r="AD79" s="59"/>
      <c r="AE79" s="59"/>
      <c r="AF79" s="59"/>
      <c r="AG79" s="59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35"/>
      <c r="AS79" s="167">
        <f>ROUND(I82,0)</f>
        <v>608</v>
      </c>
      <c r="AT79" s="82"/>
    </row>
    <row r="80" spans="1:46" ht="17.2" customHeight="1" x14ac:dyDescent="0.3">
      <c r="A80" s="10">
        <v>21</v>
      </c>
      <c r="B80" s="12">
        <v>1232</v>
      </c>
      <c r="C80" s="51" t="s">
        <v>1073</v>
      </c>
      <c r="D80" s="129"/>
      <c r="E80" s="130"/>
      <c r="F80" s="129"/>
      <c r="G80" s="130"/>
      <c r="H80" s="275"/>
      <c r="I80" s="276"/>
      <c r="J80" s="276"/>
      <c r="K80" s="276"/>
      <c r="L80" s="277"/>
      <c r="M80" s="2"/>
      <c r="N80" s="159"/>
      <c r="O80" s="159"/>
      <c r="P80" s="159"/>
      <c r="Q80" s="159"/>
      <c r="R80" s="159"/>
      <c r="S80" s="2"/>
      <c r="T80" s="43"/>
      <c r="U80" s="243" t="s">
        <v>871</v>
      </c>
      <c r="V80" s="239"/>
      <c r="W80" s="239"/>
      <c r="X80" s="239"/>
      <c r="Y80" s="239"/>
      <c r="Z80" s="240"/>
      <c r="AA80" s="247" t="s">
        <v>870</v>
      </c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126" t="s">
        <v>810</v>
      </c>
      <c r="AM80" s="255">
        <f>AM77</f>
        <v>0.7</v>
      </c>
      <c r="AN80" s="255"/>
      <c r="AO80" s="8"/>
      <c r="AP80" s="8"/>
      <c r="AQ80" s="8"/>
      <c r="AR80" s="20"/>
      <c r="AS80" s="167">
        <f>ROUND(I82*AM80,0)</f>
        <v>426</v>
      </c>
      <c r="AT80" s="82"/>
    </row>
    <row r="81" spans="1:46" ht="17.2" customHeight="1" x14ac:dyDescent="0.3">
      <c r="A81" s="10">
        <v>21</v>
      </c>
      <c r="B81" s="12">
        <v>2049</v>
      </c>
      <c r="C81" s="51" t="s">
        <v>1072</v>
      </c>
      <c r="D81" s="129"/>
      <c r="E81" s="130"/>
      <c r="F81" s="129"/>
      <c r="G81" s="130"/>
      <c r="H81" s="275"/>
      <c r="I81" s="276"/>
      <c r="J81" s="276"/>
      <c r="K81" s="276"/>
      <c r="L81" s="277"/>
      <c r="M81" s="8"/>
      <c r="N81" s="27"/>
      <c r="O81" s="27"/>
      <c r="P81" s="27"/>
      <c r="Q81" s="27"/>
      <c r="R81" s="27"/>
      <c r="S81" s="8"/>
      <c r="T81" s="20"/>
      <c r="U81" s="244"/>
      <c r="V81" s="245"/>
      <c r="W81" s="245"/>
      <c r="X81" s="245"/>
      <c r="Y81" s="245"/>
      <c r="Z81" s="246"/>
      <c r="AA81" s="247" t="s">
        <v>868</v>
      </c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59" t="s">
        <v>810</v>
      </c>
      <c r="AM81" s="249">
        <f>AM78</f>
        <v>0.5</v>
      </c>
      <c r="AN81" s="249"/>
      <c r="AO81" s="7"/>
      <c r="AP81" s="7"/>
      <c r="AQ81" s="7"/>
      <c r="AR81" s="35"/>
      <c r="AS81" s="167">
        <f>ROUND(I82*AM81,0)</f>
        <v>304</v>
      </c>
      <c r="AT81" s="82"/>
    </row>
    <row r="82" spans="1:46" ht="17.2" customHeight="1" x14ac:dyDescent="0.3">
      <c r="A82" s="10">
        <v>21</v>
      </c>
      <c r="B82" s="12">
        <v>1233</v>
      </c>
      <c r="C82" s="51" t="s">
        <v>1071</v>
      </c>
      <c r="D82" s="129"/>
      <c r="E82" s="130"/>
      <c r="F82" s="129"/>
      <c r="G82" s="130"/>
      <c r="H82" s="44"/>
      <c r="I82" s="254">
        <v>608</v>
      </c>
      <c r="J82" s="254"/>
      <c r="K82" s="2" t="s">
        <v>809</v>
      </c>
      <c r="L82" s="43"/>
      <c r="M82" s="239" t="s">
        <v>837</v>
      </c>
      <c r="N82" s="239"/>
      <c r="O82" s="239"/>
      <c r="P82" s="239"/>
      <c r="Q82" s="239"/>
      <c r="R82" s="239"/>
      <c r="S82" s="239"/>
      <c r="T82" s="240"/>
      <c r="U82" s="64"/>
      <c r="V82" s="63"/>
      <c r="W82" s="63"/>
      <c r="X82" s="63"/>
      <c r="Y82" s="105"/>
      <c r="Z82" s="105"/>
      <c r="AA82" s="7"/>
      <c r="AB82" s="7"/>
      <c r="AC82" s="59"/>
      <c r="AD82" s="59"/>
      <c r="AE82" s="59"/>
      <c r="AF82" s="59"/>
      <c r="AG82" s="59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35"/>
      <c r="AS82" s="167">
        <f>ROUND(I82*S84,0)</f>
        <v>587</v>
      </c>
      <c r="AT82" s="82"/>
    </row>
    <row r="83" spans="1:46" ht="17.2" customHeight="1" x14ac:dyDescent="0.3">
      <c r="A83" s="10">
        <v>21</v>
      </c>
      <c r="B83" s="12">
        <v>1234</v>
      </c>
      <c r="C83" s="51" t="s">
        <v>1070</v>
      </c>
      <c r="D83" s="129"/>
      <c r="E83" s="130"/>
      <c r="F83" s="129"/>
      <c r="G83" s="130"/>
      <c r="H83" s="44"/>
      <c r="I83" s="2"/>
      <c r="J83" s="2"/>
      <c r="K83" s="2"/>
      <c r="L83" s="43"/>
      <c r="M83" s="241"/>
      <c r="N83" s="241"/>
      <c r="O83" s="241"/>
      <c r="P83" s="241"/>
      <c r="Q83" s="241"/>
      <c r="R83" s="241"/>
      <c r="S83" s="241"/>
      <c r="T83" s="242"/>
      <c r="U83" s="243" t="s">
        <v>871</v>
      </c>
      <c r="V83" s="239"/>
      <c r="W83" s="239"/>
      <c r="X83" s="239"/>
      <c r="Y83" s="239"/>
      <c r="Z83" s="240"/>
      <c r="AA83" s="247" t="s">
        <v>870</v>
      </c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126" t="s">
        <v>810</v>
      </c>
      <c r="AM83" s="255">
        <f>AM80</f>
        <v>0.7</v>
      </c>
      <c r="AN83" s="255"/>
      <c r="AO83" s="8"/>
      <c r="AP83" s="8"/>
      <c r="AQ83" s="8"/>
      <c r="AR83" s="20"/>
      <c r="AS83" s="167">
        <f>ROUND(ROUND(I82*S84,0)*AM83,0)</f>
        <v>411</v>
      </c>
      <c r="AT83" s="82"/>
    </row>
    <row r="84" spans="1:46" ht="17.2" customHeight="1" x14ac:dyDescent="0.3">
      <c r="A84" s="10">
        <v>21</v>
      </c>
      <c r="B84" s="12">
        <v>2050</v>
      </c>
      <c r="C84" s="51" t="s">
        <v>1069</v>
      </c>
      <c r="D84" s="129"/>
      <c r="E84" s="130"/>
      <c r="F84" s="129"/>
      <c r="G84" s="130"/>
      <c r="H84" s="44"/>
      <c r="I84" s="2"/>
      <c r="J84" s="2"/>
      <c r="K84" s="2"/>
      <c r="L84" s="43"/>
      <c r="M84" s="11"/>
      <c r="N84" s="11"/>
      <c r="O84" s="11"/>
      <c r="P84" s="11"/>
      <c r="Q84" s="11"/>
      <c r="R84" s="126" t="s">
        <v>810</v>
      </c>
      <c r="S84" s="236">
        <f>S78</f>
        <v>0.96499999999999997</v>
      </c>
      <c r="T84" s="237"/>
      <c r="U84" s="244"/>
      <c r="V84" s="245"/>
      <c r="W84" s="245"/>
      <c r="X84" s="245"/>
      <c r="Y84" s="245"/>
      <c r="Z84" s="246"/>
      <c r="AA84" s="247" t="s">
        <v>868</v>
      </c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59" t="s">
        <v>810</v>
      </c>
      <c r="AM84" s="249">
        <f>AM81</f>
        <v>0.5</v>
      </c>
      <c r="AN84" s="249"/>
      <c r="AO84" s="7"/>
      <c r="AP84" s="7"/>
      <c r="AQ84" s="7"/>
      <c r="AR84" s="35"/>
      <c r="AS84" s="167">
        <f>ROUND(ROUND(I82*S84,0)*AM84,0)</f>
        <v>294</v>
      </c>
      <c r="AT84" s="82"/>
    </row>
    <row r="85" spans="1:46" ht="17.2" customHeight="1" x14ac:dyDescent="0.3">
      <c r="A85" s="10">
        <v>21</v>
      </c>
      <c r="B85" s="12">
        <v>2051</v>
      </c>
      <c r="C85" s="51" t="s">
        <v>1068</v>
      </c>
      <c r="D85" s="129"/>
      <c r="E85" s="130"/>
      <c r="F85" s="129"/>
      <c r="G85" s="130"/>
      <c r="H85" s="129"/>
      <c r="I85" s="130"/>
      <c r="J85" s="130"/>
      <c r="K85" s="130"/>
      <c r="L85" s="131"/>
      <c r="M85" s="34"/>
      <c r="N85" s="55"/>
      <c r="O85" s="76"/>
      <c r="P85" s="76"/>
      <c r="Q85" s="76"/>
      <c r="R85" s="76"/>
      <c r="S85" s="76"/>
      <c r="T85" s="103"/>
      <c r="U85" s="64"/>
      <c r="V85" s="63"/>
      <c r="W85" s="63"/>
      <c r="X85" s="63"/>
      <c r="Y85" s="105"/>
      <c r="Z85" s="105"/>
      <c r="AA85" s="7"/>
      <c r="AB85" s="34"/>
      <c r="AC85" s="53"/>
      <c r="AD85" s="53"/>
      <c r="AE85" s="53"/>
      <c r="AF85" s="53"/>
      <c r="AG85" s="53"/>
      <c r="AH85" s="34"/>
      <c r="AI85" s="34"/>
      <c r="AJ85" s="34"/>
      <c r="AK85" s="34"/>
      <c r="AL85" s="34"/>
      <c r="AM85" s="34"/>
      <c r="AN85" s="49"/>
      <c r="AO85" s="256" t="s">
        <v>877</v>
      </c>
      <c r="AP85" s="257"/>
      <c r="AQ85" s="257"/>
      <c r="AR85" s="258"/>
      <c r="AS85" s="167">
        <f>ROUND(I82,0)-AO88</f>
        <v>603</v>
      </c>
      <c r="AT85" s="82"/>
    </row>
    <row r="86" spans="1:46" ht="17.2" customHeight="1" x14ac:dyDescent="0.3">
      <c r="A86" s="10">
        <v>21</v>
      </c>
      <c r="B86" s="12">
        <v>2052</v>
      </c>
      <c r="C86" s="51" t="s">
        <v>1067</v>
      </c>
      <c r="D86" s="129"/>
      <c r="E86" s="130"/>
      <c r="F86" s="129"/>
      <c r="G86" s="130"/>
      <c r="H86" s="129"/>
      <c r="I86" s="130"/>
      <c r="J86" s="130"/>
      <c r="K86" s="130"/>
      <c r="L86" s="131"/>
      <c r="M86" s="2"/>
      <c r="N86" s="159"/>
      <c r="O86" s="159"/>
      <c r="P86" s="159"/>
      <c r="Q86" s="159"/>
      <c r="R86" s="159"/>
      <c r="S86" s="2"/>
      <c r="T86" s="43"/>
      <c r="U86" s="243" t="s">
        <v>871</v>
      </c>
      <c r="V86" s="239"/>
      <c r="W86" s="239"/>
      <c r="X86" s="239"/>
      <c r="Y86" s="239"/>
      <c r="Z86" s="240"/>
      <c r="AA86" s="247" t="s">
        <v>870</v>
      </c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59" t="s">
        <v>810</v>
      </c>
      <c r="AM86" s="249">
        <f>AM83</f>
        <v>0.7</v>
      </c>
      <c r="AN86" s="250"/>
      <c r="AO86" s="259"/>
      <c r="AP86" s="260"/>
      <c r="AQ86" s="260"/>
      <c r="AR86" s="261"/>
      <c r="AS86" s="167">
        <f>ROUND(I82*AM86,0)-AO88</f>
        <v>421</v>
      </c>
      <c r="AT86" s="82"/>
    </row>
    <row r="87" spans="1:46" ht="17.2" customHeight="1" x14ac:dyDescent="0.3">
      <c r="A87" s="10">
        <v>21</v>
      </c>
      <c r="B87" s="12">
        <v>2053</v>
      </c>
      <c r="C87" s="51" t="s">
        <v>1066</v>
      </c>
      <c r="D87" s="129"/>
      <c r="E87" s="130"/>
      <c r="F87" s="129"/>
      <c r="G87" s="130"/>
      <c r="H87" s="129"/>
      <c r="I87" s="130"/>
      <c r="J87" s="130"/>
      <c r="K87" s="130"/>
      <c r="L87" s="131"/>
      <c r="M87" s="8"/>
      <c r="N87" s="27"/>
      <c r="O87" s="27"/>
      <c r="P87" s="27"/>
      <c r="Q87" s="27"/>
      <c r="R87" s="27"/>
      <c r="S87" s="8"/>
      <c r="T87" s="20"/>
      <c r="U87" s="244"/>
      <c r="V87" s="245"/>
      <c r="W87" s="245"/>
      <c r="X87" s="245"/>
      <c r="Y87" s="245"/>
      <c r="Z87" s="246"/>
      <c r="AA87" s="247" t="s">
        <v>868</v>
      </c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59" t="s">
        <v>810</v>
      </c>
      <c r="AM87" s="249">
        <f>AM84</f>
        <v>0.5</v>
      </c>
      <c r="AN87" s="250"/>
      <c r="AO87" s="259"/>
      <c r="AP87" s="260"/>
      <c r="AQ87" s="260"/>
      <c r="AR87" s="261"/>
      <c r="AS87" s="167">
        <f>ROUND(I82*AM87,0)-AO88</f>
        <v>299</v>
      </c>
      <c r="AT87" s="82"/>
    </row>
    <row r="88" spans="1:46" ht="17.2" customHeight="1" x14ac:dyDescent="0.3">
      <c r="A88" s="10">
        <v>21</v>
      </c>
      <c r="B88" s="12">
        <v>2054</v>
      </c>
      <c r="C88" s="51" t="s">
        <v>1065</v>
      </c>
      <c r="D88" s="129"/>
      <c r="E88" s="130"/>
      <c r="F88" s="129"/>
      <c r="G88" s="130"/>
      <c r="H88" s="44"/>
      <c r="I88" s="36"/>
      <c r="J88" s="36"/>
      <c r="K88" s="2"/>
      <c r="L88" s="43"/>
      <c r="M88" s="239" t="s">
        <v>837</v>
      </c>
      <c r="N88" s="239"/>
      <c r="O88" s="239"/>
      <c r="P88" s="239"/>
      <c r="Q88" s="239"/>
      <c r="R88" s="239"/>
      <c r="S88" s="239"/>
      <c r="T88" s="240"/>
      <c r="U88" s="64"/>
      <c r="V88" s="63"/>
      <c r="W88" s="63"/>
      <c r="X88" s="63"/>
      <c r="Y88" s="105"/>
      <c r="Z88" s="105"/>
      <c r="AA88" s="7"/>
      <c r="AB88" s="2"/>
      <c r="AC88" s="142"/>
      <c r="AD88" s="142"/>
      <c r="AE88" s="142"/>
      <c r="AF88" s="142"/>
      <c r="AG88" s="142"/>
      <c r="AH88" s="2"/>
      <c r="AI88" s="2"/>
      <c r="AJ88" s="2"/>
      <c r="AK88" s="2"/>
      <c r="AL88" s="140"/>
      <c r="AM88" s="140"/>
      <c r="AN88" s="140"/>
      <c r="AO88" s="114">
        <f>AO76</f>
        <v>5</v>
      </c>
      <c r="AP88" s="69" t="s">
        <v>873</v>
      </c>
      <c r="AQ88" s="161"/>
      <c r="AR88" s="166"/>
      <c r="AS88" s="167">
        <f>ROUND(I82*S90,0)-AO88</f>
        <v>582</v>
      </c>
      <c r="AT88" s="82"/>
    </row>
    <row r="89" spans="1:46" ht="17.2" customHeight="1" x14ac:dyDescent="0.3">
      <c r="A89" s="10">
        <v>21</v>
      </c>
      <c r="B89" s="12">
        <v>2055</v>
      </c>
      <c r="C89" s="51" t="s">
        <v>1064</v>
      </c>
      <c r="D89" s="129"/>
      <c r="E89" s="130"/>
      <c r="F89" s="129"/>
      <c r="G89" s="130"/>
      <c r="H89" s="44"/>
      <c r="I89" s="2"/>
      <c r="J89" s="2"/>
      <c r="K89" s="2"/>
      <c r="L89" s="43"/>
      <c r="M89" s="241"/>
      <c r="N89" s="241"/>
      <c r="O89" s="241"/>
      <c r="P89" s="241"/>
      <c r="Q89" s="241"/>
      <c r="R89" s="241"/>
      <c r="S89" s="241"/>
      <c r="T89" s="242"/>
      <c r="U89" s="243" t="s">
        <v>871</v>
      </c>
      <c r="V89" s="239"/>
      <c r="W89" s="239"/>
      <c r="X89" s="239"/>
      <c r="Y89" s="239"/>
      <c r="Z89" s="240"/>
      <c r="AA89" s="247" t="s">
        <v>870</v>
      </c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59" t="s">
        <v>810</v>
      </c>
      <c r="AM89" s="249">
        <f>AM86</f>
        <v>0.7</v>
      </c>
      <c r="AN89" s="250"/>
      <c r="AO89" s="44"/>
      <c r="AP89" s="142"/>
      <c r="AQ89" s="161"/>
      <c r="AR89" s="166"/>
      <c r="AS89" s="167">
        <f>ROUND(ROUND(I82*S90,0)*AM89,0)-AO88</f>
        <v>406</v>
      </c>
      <c r="AT89" s="82"/>
    </row>
    <row r="90" spans="1:46" ht="17.2" customHeight="1" x14ac:dyDescent="0.3">
      <c r="A90" s="10">
        <v>21</v>
      </c>
      <c r="B90" s="12">
        <v>2056</v>
      </c>
      <c r="C90" s="51" t="s">
        <v>1063</v>
      </c>
      <c r="D90" s="129"/>
      <c r="E90" s="130"/>
      <c r="F90" s="129"/>
      <c r="G90" s="130"/>
      <c r="H90" s="44"/>
      <c r="I90" s="2"/>
      <c r="J90" s="2"/>
      <c r="K90" s="2"/>
      <c r="L90" s="43"/>
      <c r="M90" s="11"/>
      <c r="N90" s="11"/>
      <c r="O90" s="11"/>
      <c r="P90" s="11"/>
      <c r="Q90" s="11"/>
      <c r="R90" s="126" t="s">
        <v>810</v>
      </c>
      <c r="S90" s="236">
        <f>S84</f>
        <v>0.96499999999999997</v>
      </c>
      <c r="T90" s="237"/>
      <c r="U90" s="244"/>
      <c r="V90" s="245"/>
      <c r="W90" s="245"/>
      <c r="X90" s="245"/>
      <c r="Y90" s="245"/>
      <c r="Z90" s="246"/>
      <c r="AA90" s="247" t="s">
        <v>868</v>
      </c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59" t="s">
        <v>810</v>
      </c>
      <c r="AM90" s="249">
        <f>AM87</f>
        <v>0.5</v>
      </c>
      <c r="AN90" s="250"/>
      <c r="AO90" s="42"/>
      <c r="AP90" s="126"/>
      <c r="AQ90" s="152"/>
      <c r="AR90" s="163"/>
      <c r="AS90" s="167">
        <f>ROUND(ROUND(I82*S90,0)*AM90,0)-AO88</f>
        <v>289</v>
      </c>
      <c r="AT90" s="82"/>
    </row>
    <row r="91" spans="1:46" ht="17.2" customHeight="1" x14ac:dyDescent="0.3">
      <c r="A91" s="10">
        <v>21</v>
      </c>
      <c r="B91" s="12">
        <v>1241</v>
      </c>
      <c r="C91" s="51" t="s">
        <v>1062</v>
      </c>
      <c r="D91" s="129"/>
      <c r="E91" s="130"/>
      <c r="F91" s="129"/>
      <c r="G91" s="130"/>
      <c r="H91" s="243" t="s">
        <v>884</v>
      </c>
      <c r="I91" s="239"/>
      <c r="J91" s="239"/>
      <c r="K91" s="239"/>
      <c r="L91" s="240"/>
      <c r="M91" s="34"/>
      <c r="N91" s="55"/>
      <c r="O91" s="76"/>
      <c r="P91" s="76"/>
      <c r="Q91" s="76"/>
      <c r="R91" s="76"/>
      <c r="S91" s="76"/>
      <c r="T91" s="103"/>
      <c r="U91" s="64"/>
      <c r="V91" s="63"/>
      <c r="W91" s="63"/>
      <c r="X91" s="63"/>
      <c r="Y91" s="105"/>
      <c r="Z91" s="105"/>
      <c r="AA91" s="7"/>
      <c r="AB91" s="7"/>
      <c r="AC91" s="59"/>
      <c r="AD91" s="59"/>
      <c r="AE91" s="59"/>
      <c r="AF91" s="59"/>
      <c r="AG91" s="59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35"/>
      <c r="AS91" s="167">
        <f>ROUND(I94,0)</f>
        <v>578</v>
      </c>
      <c r="AT91" s="82"/>
    </row>
    <row r="92" spans="1:46" ht="17.2" customHeight="1" x14ac:dyDescent="0.3">
      <c r="A92" s="10">
        <v>21</v>
      </c>
      <c r="B92" s="12">
        <v>1242</v>
      </c>
      <c r="C92" s="51" t="s">
        <v>1061</v>
      </c>
      <c r="D92" s="129"/>
      <c r="E92" s="130"/>
      <c r="F92" s="129"/>
      <c r="G92" s="130"/>
      <c r="H92" s="262"/>
      <c r="I92" s="241"/>
      <c r="J92" s="241"/>
      <c r="K92" s="241"/>
      <c r="L92" s="242"/>
      <c r="M92" s="2"/>
      <c r="N92" s="159"/>
      <c r="O92" s="159"/>
      <c r="P92" s="159"/>
      <c r="Q92" s="159"/>
      <c r="R92" s="159"/>
      <c r="S92" s="2"/>
      <c r="T92" s="43"/>
      <c r="U92" s="243" t="s">
        <v>871</v>
      </c>
      <c r="V92" s="239"/>
      <c r="W92" s="239"/>
      <c r="X92" s="239"/>
      <c r="Y92" s="239"/>
      <c r="Z92" s="240"/>
      <c r="AA92" s="247" t="s">
        <v>870</v>
      </c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126" t="s">
        <v>810</v>
      </c>
      <c r="AM92" s="255">
        <f>AM89</f>
        <v>0.7</v>
      </c>
      <c r="AN92" s="255"/>
      <c r="AO92" s="8"/>
      <c r="AP92" s="8"/>
      <c r="AQ92" s="8"/>
      <c r="AR92" s="20"/>
      <c r="AS92" s="167">
        <f>ROUND(I94*AM92,0)</f>
        <v>405</v>
      </c>
      <c r="AT92" s="82"/>
    </row>
    <row r="93" spans="1:46" ht="17.2" customHeight="1" x14ac:dyDescent="0.3">
      <c r="A93" s="10">
        <v>21</v>
      </c>
      <c r="B93" s="12">
        <v>2057</v>
      </c>
      <c r="C93" s="51" t="s">
        <v>1060</v>
      </c>
      <c r="D93" s="129"/>
      <c r="E93" s="130"/>
      <c r="F93" s="129"/>
      <c r="G93" s="130"/>
      <c r="H93" s="44"/>
      <c r="I93" s="2"/>
      <c r="J93" s="2"/>
      <c r="K93" s="2"/>
      <c r="L93" s="43"/>
      <c r="M93" s="8"/>
      <c r="N93" s="27"/>
      <c r="O93" s="27"/>
      <c r="P93" s="27"/>
      <c r="Q93" s="27"/>
      <c r="R93" s="27"/>
      <c r="S93" s="8"/>
      <c r="T93" s="20"/>
      <c r="U93" s="244"/>
      <c r="V93" s="245"/>
      <c r="W93" s="245"/>
      <c r="X93" s="245"/>
      <c r="Y93" s="245"/>
      <c r="Z93" s="246"/>
      <c r="AA93" s="247" t="s">
        <v>868</v>
      </c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59" t="s">
        <v>810</v>
      </c>
      <c r="AM93" s="249">
        <f>AM90</f>
        <v>0.5</v>
      </c>
      <c r="AN93" s="249"/>
      <c r="AO93" s="7"/>
      <c r="AP93" s="7"/>
      <c r="AQ93" s="7"/>
      <c r="AR93" s="35"/>
      <c r="AS93" s="167">
        <f>ROUND(I94*AM93,0)</f>
        <v>289</v>
      </c>
      <c r="AT93" s="82"/>
    </row>
    <row r="94" spans="1:46" ht="17.2" customHeight="1" x14ac:dyDescent="0.3">
      <c r="A94" s="10">
        <v>21</v>
      </c>
      <c r="B94" s="12">
        <v>1243</v>
      </c>
      <c r="C94" s="51" t="s">
        <v>1059</v>
      </c>
      <c r="D94" s="129"/>
      <c r="E94" s="130"/>
      <c r="F94" s="129"/>
      <c r="G94" s="130"/>
      <c r="H94" s="44"/>
      <c r="I94" s="254">
        <v>578</v>
      </c>
      <c r="J94" s="254"/>
      <c r="K94" s="2" t="s">
        <v>809</v>
      </c>
      <c r="L94" s="43"/>
      <c r="M94" s="239" t="s">
        <v>837</v>
      </c>
      <c r="N94" s="239"/>
      <c r="O94" s="239"/>
      <c r="P94" s="239"/>
      <c r="Q94" s="239"/>
      <c r="R94" s="239"/>
      <c r="S94" s="239"/>
      <c r="T94" s="240"/>
      <c r="U94" s="64"/>
      <c r="V94" s="63"/>
      <c r="W94" s="63"/>
      <c r="X94" s="63"/>
      <c r="Y94" s="105"/>
      <c r="Z94" s="105"/>
      <c r="AA94" s="7"/>
      <c r="AB94" s="7"/>
      <c r="AC94" s="59"/>
      <c r="AD94" s="59"/>
      <c r="AE94" s="59"/>
      <c r="AF94" s="59"/>
      <c r="AG94" s="59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35"/>
      <c r="AS94" s="167">
        <f>ROUND(I94*S96,0)</f>
        <v>558</v>
      </c>
      <c r="AT94" s="82"/>
    </row>
    <row r="95" spans="1:46" ht="17.2" customHeight="1" x14ac:dyDescent="0.3">
      <c r="A95" s="10">
        <v>21</v>
      </c>
      <c r="B95" s="12">
        <v>1244</v>
      </c>
      <c r="C95" s="51" t="s">
        <v>1058</v>
      </c>
      <c r="D95" s="129"/>
      <c r="E95" s="130"/>
      <c r="F95" s="129"/>
      <c r="G95" s="131"/>
      <c r="H95" s="44"/>
      <c r="I95" s="2"/>
      <c r="J95" s="2"/>
      <c r="K95" s="2"/>
      <c r="L95" s="43"/>
      <c r="M95" s="241"/>
      <c r="N95" s="241"/>
      <c r="O95" s="241"/>
      <c r="P95" s="241"/>
      <c r="Q95" s="241"/>
      <c r="R95" s="241"/>
      <c r="S95" s="241"/>
      <c r="T95" s="242"/>
      <c r="U95" s="243" t="s">
        <v>871</v>
      </c>
      <c r="V95" s="239"/>
      <c r="W95" s="239"/>
      <c r="X95" s="239"/>
      <c r="Y95" s="239"/>
      <c r="Z95" s="240"/>
      <c r="AA95" s="247" t="s">
        <v>870</v>
      </c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126" t="s">
        <v>810</v>
      </c>
      <c r="AM95" s="255">
        <f>AM92</f>
        <v>0.7</v>
      </c>
      <c r="AN95" s="255"/>
      <c r="AO95" s="8"/>
      <c r="AP95" s="8"/>
      <c r="AQ95" s="8"/>
      <c r="AR95" s="20"/>
      <c r="AS95" s="167">
        <f>ROUND(ROUND(I94*S96,0)*AM95,0)</f>
        <v>391</v>
      </c>
      <c r="AT95" s="82"/>
    </row>
    <row r="96" spans="1:46" ht="17.2" customHeight="1" x14ac:dyDescent="0.3">
      <c r="A96" s="10">
        <v>21</v>
      </c>
      <c r="B96" s="12">
        <v>2058</v>
      </c>
      <c r="C96" s="51" t="s">
        <v>1057</v>
      </c>
      <c r="D96" s="129"/>
      <c r="E96" s="130"/>
      <c r="F96" s="129"/>
      <c r="G96" s="131"/>
      <c r="H96" s="44"/>
      <c r="I96" s="2"/>
      <c r="J96" s="2"/>
      <c r="K96" s="2"/>
      <c r="L96" s="43"/>
      <c r="M96" s="11"/>
      <c r="N96" s="11"/>
      <c r="O96" s="11"/>
      <c r="P96" s="11"/>
      <c r="Q96" s="11"/>
      <c r="R96" s="126" t="s">
        <v>810</v>
      </c>
      <c r="S96" s="236">
        <f>S90</f>
        <v>0.96499999999999997</v>
      </c>
      <c r="T96" s="237"/>
      <c r="U96" s="244"/>
      <c r="V96" s="245"/>
      <c r="W96" s="245"/>
      <c r="X96" s="245"/>
      <c r="Y96" s="245"/>
      <c r="Z96" s="246"/>
      <c r="AA96" s="247" t="s">
        <v>868</v>
      </c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59" t="s">
        <v>810</v>
      </c>
      <c r="AM96" s="249">
        <f>AM93</f>
        <v>0.5</v>
      </c>
      <c r="AN96" s="249"/>
      <c r="AO96" s="7"/>
      <c r="AP96" s="7"/>
      <c r="AQ96" s="7"/>
      <c r="AR96" s="35"/>
      <c r="AS96" s="167">
        <f>ROUND(ROUND(I94*S96,0)*AM96,0)</f>
        <v>279</v>
      </c>
      <c r="AT96" s="82"/>
    </row>
    <row r="97" spans="1:46" ht="17.2" customHeight="1" x14ac:dyDescent="0.3">
      <c r="A97" s="10">
        <v>21</v>
      </c>
      <c r="B97" s="12">
        <v>2059</v>
      </c>
      <c r="C97" s="51" t="s">
        <v>1056</v>
      </c>
      <c r="D97" s="129"/>
      <c r="E97" s="130"/>
      <c r="F97" s="129"/>
      <c r="G97" s="130"/>
      <c r="H97" s="60"/>
      <c r="I97" s="2"/>
      <c r="J97" s="2"/>
      <c r="K97" s="2"/>
      <c r="L97" s="43"/>
      <c r="M97" s="34"/>
      <c r="N97" s="55"/>
      <c r="O97" s="76"/>
      <c r="P97" s="76"/>
      <c r="Q97" s="76"/>
      <c r="R97" s="76"/>
      <c r="S97" s="76"/>
      <c r="T97" s="103"/>
      <c r="U97" s="64"/>
      <c r="V97" s="63"/>
      <c r="W97" s="63"/>
      <c r="X97" s="63"/>
      <c r="Y97" s="105"/>
      <c r="Z97" s="105"/>
      <c r="AA97" s="7"/>
      <c r="AB97" s="34"/>
      <c r="AC97" s="53"/>
      <c r="AD97" s="53"/>
      <c r="AE97" s="53"/>
      <c r="AF97" s="53"/>
      <c r="AG97" s="53"/>
      <c r="AH97" s="34"/>
      <c r="AI97" s="34"/>
      <c r="AJ97" s="34"/>
      <c r="AK97" s="34"/>
      <c r="AL97" s="34"/>
      <c r="AM97" s="34"/>
      <c r="AN97" s="49"/>
      <c r="AO97" s="256" t="s">
        <v>877</v>
      </c>
      <c r="AP97" s="257"/>
      <c r="AQ97" s="257"/>
      <c r="AR97" s="258"/>
      <c r="AS97" s="167">
        <f>ROUND(I94,0)-AO100</f>
        <v>573</v>
      </c>
      <c r="AT97" s="82"/>
    </row>
    <row r="98" spans="1:46" ht="17.2" customHeight="1" x14ac:dyDescent="0.3">
      <c r="A98" s="10">
        <v>21</v>
      </c>
      <c r="B98" s="12">
        <v>2060</v>
      </c>
      <c r="C98" s="51" t="s">
        <v>1055</v>
      </c>
      <c r="D98" s="129"/>
      <c r="E98" s="130"/>
      <c r="F98" s="129"/>
      <c r="G98" s="130"/>
      <c r="H98" s="44"/>
      <c r="I98" s="2"/>
      <c r="J98" s="2"/>
      <c r="K98" s="2"/>
      <c r="L98" s="43"/>
      <c r="M98" s="2"/>
      <c r="N98" s="159"/>
      <c r="O98" s="159"/>
      <c r="P98" s="159"/>
      <c r="Q98" s="159"/>
      <c r="R98" s="159"/>
      <c r="S98" s="2"/>
      <c r="T98" s="43"/>
      <c r="U98" s="243" t="s">
        <v>871</v>
      </c>
      <c r="V98" s="239"/>
      <c r="W98" s="239"/>
      <c r="X98" s="239"/>
      <c r="Y98" s="239"/>
      <c r="Z98" s="240"/>
      <c r="AA98" s="247" t="s">
        <v>870</v>
      </c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59" t="s">
        <v>810</v>
      </c>
      <c r="AM98" s="249">
        <f>AM95</f>
        <v>0.7</v>
      </c>
      <c r="AN98" s="250"/>
      <c r="AO98" s="259"/>
      <c r="AP98" s="260"/>
      <c r="AQ98" s="260"/>
      <c r="AR98" s="261"/>
      <c r="AS98" s="167">
        <f>ROUND(I94*AM98,0)-AO100</f>
        <v>400</v>
      </c>
      <c r="AT98" s="82"/>
    </row>
    <row r="99" spans="1:46" ht="17.2" customHeight="1" x14ac:dyDescent="0.3">
      <c r="A99" s="10">
        <v>21</v>
      </c>
      <c r="B99" s="12">
        <v>2061</v>
      </c>
      <c r="C99" s="51" t="s">
        <v>1054</v>
      </c>
      <c r="D99" s="129"/>
      <c r="E99" s="130"/>
      <c r="F99" s="129"/>
      <c r="G99" s="130"/>
      <c r="H99" s="44"/>
      <c r="I99" s="2"/>
      <c r="J99" s="2"/>
      <c r="K99" s="2"/>
      <c r="L99" s="43"/>
      <c r="M99" s="8"/>
      <c r="N99" s="27"/>
      <c r="O99" s="27"/>
      <c r="P99" s="27"/>
      <c r="Q99" s="27"/>
      <c r="R99" s="27"/>
      <c r="S99" s="8"/>
      <c r="T99" s="20"/>
      <c r="U99" s="244"/>
      <c r="V99" s="245"/>
      <c r="W99" s="245"/>
      <c r="X99" s="245"/>
      <c r="Y99" s="245"/>
      <c r="Z99" s="246"/>
      <c r="AA99" s="247" t="s">
        <v>868</v>
      </c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59" t="s">
        <v>810</v>
      </c>
      <c r="AM99" s="249">
        <f>AM96</f>
        <v>0.5</v>
      </c>
      <c r="AN99" s="250"/>
      <c r="AO99" s="259"/>
      <c r="AP99" s="260"/>
      <c r="AQ99" s="260"/>
      <c r="AR99" s="261"/>
      <c r="AS99" s="167">
        <f>ROUND(I94*AM99,0)-AO100</f>
        <v>284</v>
      </c>
      <c r="AT99" s="82"/>
    </row>
    <row r="100" spans="1:46" ht="17.2" customHeight="1" x14ac:dyDescent="0.3">
      <c r="A100" s="10">
        <v>21</v>
      </c>
      <c r="B100" s="12">
        <v>2062</v>
      </c>
      <c r="C100" s="51" t="s">
        <v>1053</v>
      </c>
      <c r="D100" s="129"/>
      <c r="E100" s="130"/>
      <c r="F100" s="129"/>
      <c r="G100" s="130"/>
      <c r="H100" s="44"/>
      <c r="I100" s="36"/>
      <c r="J100" s="36"/>
      <c r="K100" s="2"/>
      <c r="L100" s="43"/>
      <c r="M100" s="239" t="s">
        <v>837</v>
      </c>
      <c r="N100" s="239"/>
      <c r="O100" s="239"/>
      <c r="P100" s="239"/>
      <c r="Q100" s="239"/>
      <c r="R100" s="239"/>
      <c r="S100" s="239"/>
      <c r="T100" s="240"/>
      <c r="U100" s="64"/>
      <c r="V100" s="63"/>
      <c r="W100" s="63"/>
      <c r="X100" s="63"/>
      <c r="Y100" s="105"/>
      <c r="Z100" s="105"/>
      <c r="AA100" s="7"/>
      <c r="AB100" s="2"/>
      <c r="AC100" s="142"/>
      <c r="AD100" s="142"/>
      <c r="AE100" s="142"/>
      <c r="AF100" s="142"/>
      <c r="AG100" s="142"/>
      <c r="AH100" s="2"/>
      <c r="AI100" s="2"/>
      <c r="AJ100" s="2"/>
      <c r="AK100" s="2"/>
      <c r="AL100" s="140"/>
      <c r="AM100" s="140"/>
      <c r="AN100" s="140"/>
      <c r="AO100" s="114">
        <f>AO88</f>
        <v>5</v>
      </c>
      <c r="AP100" s="69" t="s">
        <v>873</v>
      </c>
      <c r="AQ100" s="161"/>
      <c r="AR100" s="166"/>
      <c r="AS100" s="167">
        <f>ROUND(I94*S102,0)-AO100</f>
        <v>553</v>
      </c>
      <c r="AT100" s="82"/>
    </row>
    <row r="101" spans="1:46" ht="17.2" customHeight="1" x14ac:dyDescent="0.3">
      <c r="A101" s="10">
        <v>21</v>
      </c>
      <c r="B101" s="12">
        <v>2063</v>
      </c>
      <c r="C101" s="51" t="s">
        <v>1052</v>
      </c>
      <c r="D101" s="129"/>
      <c r="E101" s="130"/>
      <c r="F101" s="129"/>
      <c r="G101" s="130"/>
      <c r="H101" s="44"/>
      <c r="I101" s="2"/>
      <c r="J101" s="2"/>
      <c r="K101" s="2"/>
      <c r="L101" s="43"/>
      <c r="M101" s="241"/>
      <c r="N101" s="241"/>
      <c r="O101" s="241"/>
      <c r="P101" s="241"/>
      <c r="Q101" s="241"/>
      <c r="R101" s="241"/>
      <c r="S101" s="241"/>
      <c r="T101" s="242"/>
      <c r="U101" s="243" t="s">
        <v>871</v>
      </c>
      <c r="V101" s="239"/>
      <c r="W101" s="239"/>
      <c r="X101" s="239"/>
      <c r="Y101" s="239"/>
      <c r="Z101" s="240"/>
      <c r="AA101" s="247" t="s">
        <v>870</v>
      </c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59" t="s">
        <v>810</v>
      </c>
      <c r="AM101" s="249">
        <f>AM98</f>
        <v>0.7</v>
      </c>
      <c r="AN101" s="250"/>
      <c r="AO101" s="44"/>
      <c r="AP101" s="142"/>
      <c r="AQ101" s="161"/>
      <c r="AR101" s="166"/>
      <c r="AS101" s="167">
        <f>ROUND(ROUND(I94*S102,0)*AM101,0)-AO100</f>
        <v>386</v>
      </c>
      <c r="AT101" s="82"/>
    </row>
    <row r="102" spans="1:46" ht="17.2" customHeight="1" x14ac:dyDescent="0.3">
      <c r="A102" s="10">
        <v>21</v>
      </c>
      <c r="B102" s="12">
        <v>2064</v>
      </c>
      <c r="C102" s="51" t="s">
        <v>1051</v>
      </c>
      <c r="D102" s="148"/>
      <c r="E102" s="149"/>
      <c r="F102" s="148"/>
      <c r="G102" s="149"/>
      <c r="H102" s="42"/>
      <c r="I102" s="8"/>
      <c r="J102" s="8"/>
      <c r="K102" s="8"/>
      <c r="L102" s="20"/>
      <c r="M102" s="11"/>
      <c r="N102" s="11"/>
      <c r="O102" s="11"/>
      <c r="P102" s="11"/>
      <c r="Q102" s="11"/>
      <c r="R102" s="126" t="s">
        <v>810</v>
      </c>
      <c r="S102" s="236">
        <f>S96</f>
        <v>0.96499999999999997</v>
      </c>
      <c r="T102" s="237"/>
      <c r="U102" s="244"/>
      <c r="V102" s="245"/>
      <c r="W102" s="245"/>
      <c r="X102" s="245"/>
      <c r="Y102" s="245"/>
      <c r="Z102" s="246"/>
      <c r="AA102" s="247" t="s">
        <v>868</v>
      </c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59" t="s">
        <v>810</v>
      </c>
      <c r="AM102" s="249">
        <f>AM99</f>
        <v>0.5</v>
      </c>
      <c r="AN102" s="250"/>
      <c r="AO102" s="42"/>
      <c r="AP102" s="126"/>
      <c r="AQ102" s="152"/>
      <c r="AR102" s="163"/>
      <c r="AS102" s="179">
        <f>ROUND(ROUND(I94*S102,0)*AM102,0)-AO100</f>
        <v>274</v>
      </c>
      <c r="AT102" s="81"/>
    </row>
    <row r="103" spans="1:46" ht="17.2" customHeight="1" x14ac:dyDescent="0.3">
      <c r="A103" s="10">
        <v>21</v>
      </c>
      <c r="B103" s="12">
        <v>1311</v>
      </c>
      <c r="C103" s="51" t="s">
        <v>1050</v>
      </c>
      <c r="D103" s="267" t="s">
        <v>975</v>
      </c>
      <c r="E103" s="268"/>
      <c r="F103" s="263" t="s">
        <v>1049</v>
      </c>
      <c r="G103" s="264"/>
      <c r="H103" s="243" t="s">
        <v>923</v>
      </c>
      <c r="I103" s="239"/>
      <c r="J103" s="239"/>
      <c r="K103" s="239"/>
      <c r="L103" s="240"/>
      <c r="M103" s="34"/>
      <c r="N103" s="55"/>
      <c r="O103" s="76"/>
      <c r="P103" s="76"/>
      <c r="Q103" s="76"/>
      <c r="R103" s="76"/>
      <c r="S103" s="76"/>
      <c r="T103" s="103"/>
      <c r="U103" s="64"/>
      <c r="V103" s="63"/>
      <c r="W103" s="63"/>
      <c r="X103" s="63"/>
      <c r="Y103" s="105"/>
      <c r="Z103" s="105"/>
      <c r="AA103" s="7"/>
      <c r="AB103" s="7"/>
      <c r="AC103" s="59"/>
      <c r="AD103" s="59"/>
      <c r="AE103" s="59"/>
      <c r="AF103" s="59"/>
      <c r="AG103" s="59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35"/>
      <c r="AS103" s="167">
        <f>ROUND(I106,0)</f>
        <v>546</v>
      </c>
      <c r="AT103" s="18" t="s">
        <v>824</v>
      </c>
    </row>
    <row r="104" spans="1:46" ht="17.2" customHeight="1" x14ac:dyDescent="0.3">
      <c r="A104" s="10">
        <v>21</v>
      </c>
      <c r="B104" s="12">
        <v>1312</v>
      </c>
      <c r="C104" s="51" t="s">
        <v>1048</v>
      </c>
      <c r="D104" s="269"/>
      <c r="E104" s="270"/>
      <c r="F104" s="265"/>
      <c r="G104" s="266"/>
      <c r="H104" s="262"/>
      <c r="I104" s="241"/>
      <c r="J104" s="241"/>
      <c r="K104" s="241"/>
      <c r="L104" s="242"/>
      <c r="M104" s="2"/>
      <c r="N104" s="159"/>
      <c r="O104" s="159"/>
      <c r="P104" s="159"/>
      <c r="Q104" s="159"/>
      <c r="R104" s="159"/>
      <c r="S104" s="2"/>
      <c r="T104" s="43"/>
      <c r="U104" s="243" t="s">
        <v>871</v>
      </c>
      <c r="V104" s="239"/>
      <c r="W104" s="239"/>
      <c r="X104" s="239"/>
      <c r="Y104" s="239"/>
      <c r="Z104" s="240"/>
      <c r="AA104" s="247" t="s">
        <v>870</v>
      </c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126" t="s">
        <v>810</v>
      </c>
      <c r="AM104" s="255">
        <f>AM101</f>
        <v>0.7</v>
      </c>
      <c r="AN104" s="255"/>
      <c r="AO104" s="8"/>
      <c r="AP104" s="8"/>
      <c r="AQ104" s="8"/>
      <c r="AR104" s="20"/>
      <c r="AS104" s="167">
        <f>ROUND(I106*AM104,0)</f>
        <v>382</v>
      </c>
      <c r="AT104" s="82"/>
    </row>
    <row r="105" spans="1:46" ht="17.2" customHeight="1" x14ac:dyDescent="0.3">
      <c r="A105" s="10">
        <v>21</v>
      </c>
      <c r="B105" s="12">
        <v>2065</v>
      </c>
      <c r="C105" s="51" t="s">
        <v>1047</v>
      </c>
      <c r="D105" s="269"/>
      <c r="E105" s="270"/>
      <c r="F105" s="265"/>
      <c r="G105" s="266"/>
      <c r="H105" s="44"/>
      <c r="I105" s="2"/>
      <c r="J105" s="2"/>
      <c r="K105" s="2"/>
      <c r="L105" s="43"/>
      <c r="M105" s="8"/>
      <c r="N105" s="27"/>
      <c r="O105" s="27"/>
      <c r="P105" s="27"/>
      <c r="Q105" s="27"/>
      <c r="R105" s="27"/>
      <c r="S105" s="8"/>
      <c r="T105" s="20"/>
      <c r="U105" s="244"/>
      <c r="V105" s="245"/>
      <c r="W105" s="245"/>
      <c r="X105" s="245"/>
      <c r="Y105" s="245"/>
      <c r="Z105" s="246"/>
      <c r="AA105" s="247" t="s">
        <v>868</v>
      </c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59" t="s">
        <v>810</v>
      </c>
      <c r="AM105" s="249">
        <f>AM102</f>
        <v>0.5</v>
      </c>
      <c r="AN105" s="249"/>
      <c r="AO105" s="7"/>
      <c r="AP105" s="7"/>
      <c r="AQ105" s="7"/>
      <c r="AR105" s="35"/>
      <c r="AS105" s="167">
        <f>ROUND(I106*AM105,0)</f>
        <v>273</v>
      </c>
      <c r="AT105" s="82"/>
    </row>
    <row r="106" spans="1:46" ht="17.2" customHeight="1" x14ac:dyDescent="0.3">
      <c r="A106" s="10">
        <v>21</v>
      </c>
      <c r="B106" s="12">
        <v>1313</v>
      </c>
      <c r="C106" s="51" t="s">
        <v>1046</v>
      </c>
      <c r="D106" s="269"/>
      <c r="E106" s="270"/>
      <c r="F106" s="265"/>
      <c r="G106" s="266"/>
      <c r="H106" s="44"/>
      <c r="I106" s="254">
        <v>546</v>
      </c>
      <c r="J106" s="254"/>
      <c r="K106" s="2" t="s">
        <v>809</v>
      </c>
      <c r="L106" s="43"/>
      <c r="M106" s="239" t="s">
        <v>837</v>
      </c>
      <c r="N106" s="239"/>
      <c r="O106" s="239"/>
      <c r="P106" s="239"/>
      <c r="Q106" s="239"/>
      <c r="R106" s="239"/>
      <c r="S106" s="239"/>
      <c r="T106" s="240"/>
      <c r="U106" s="64"/>
      <c r="V106" s="63"/>
      <c r="W106" s="63"/>
      <c r="X106" s="63"/>
      <c r="Y106" s="105"/>
      <c r="Z106" s="105"/>
      <c r="AA106" s="7"/>
      <c r="AB106" s="7"/>
      <c r="AC106" s="59"/>
      <c r="AD106" s="59"/>
      <c r="AE106" s="59"/>
      <c r="AF106" s="59"/>
      <c r="AG106" s="59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35"/>
      <c r="AS106" s="167">
        <f>ROUND(I106*S108,0)</f>
        <v>527</v>
      </c>
      <c r="AT106" s="82"/>
    </row>
    <row r="107" spans="1:46" ht="17.2" customHeight="1" x14ac:dyDescent="0.3">
      <c r="A107" s="10">
        <v>21</v>
      </c>
      <c r="B107" s="12">
        <v>1314</v>
      </c>
      <c r="C107" s="51" t="s">
        <v>1045</v>
      </c>
      <c r="D107" s="269"/>
      <c r="E107" s="270"/>
      <c r="F107" s="265"/>
      <c r="G107" s="266"/>
      <c r="H107" s="44"/>
      <c r="I107" s="2"/>
      <c r="J107" s="2"/>
      <c r="K107" s="2"/>
      <c r="L107" s="43"/>
      <c r="M107" s="241"/>
      <c r="N107" s="241"/>
      <c r="O107" s="241"/>
      <c r="P107" s="241"/>
      <c r="Q107" s="241"/>
      <c r="R107" s="241"/>
      <c r="S107" s="241"/>
      <c r="T107" s="242"/>
      <c r="U107" s="243" t="s">
        <v>871</v>
      </c>
      <c r="V107" s="239"/>
      <c r="W107" s="239"/>
      <c r="X107" s="239"/>
      <c r="Y107" s="239"/>
      <c r="Z107" s="240"/>
      <c r="AA107" s="247" t="s">
        <v>870</v>
      </c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126" t="s">
        <v>810</v>
      </c>
      <c r="AM107" s="255">
        <f>AM104</f>
        <v>0.7</v>
      </c>
      <c r="AN107" s="255"/>
      <c r="AO107" s="8"/>
      <c r="AP107" s="8"/>
      <c r="AQ107" s="8"/>
      <c r="AR107" s="20"/>
      <c r="AS107" s="167">
        <f>ROUND(ROUND(I106*S108,0)*AM107,0)</f>
        <v>369</v>
      </c>
      <c r="AT107" s="82"/>
    </row>
    <row r="108" spans="1:46" ht="17.2" customHeight="1" x14ac:dyDescent="0.3">
      <c r="A108" s="10">
        <v>21</v>
      </c>
      <c r="B108" s="12">
        <v>2066</v>
      </c>
      <c r="C108" s="51" t="s">
        <v>1044</v>
      </c>
      <c r="D108" s="269"/>
      <c r="E108" s="270"/>
      <c r="F108" s="265"/>
      <c r="G108" s="266"/>
      <c r="H108" s="44"/>
      <c r="I108" s="2"/>
      <c r="J108" s="2"/>
      <c r="K108" s="2"/>
      <c r="L108" s="43"/>
      <c r="M108" s="11"/>
      <c r="N108" s="11"/>
      <c r="O108" s="11"/>
      <c r="P108" s="11"/>
      <c r="Q108" s="11"/>
      <c r="R108" s="126" t="s">
        <v>810</v>
      </c>
      <c r="S108" s="236">
        <f>S102</f>
        <v>0.96499999999999997</v>
      </c>
      <c r="T108" s="237"/>
      <c r="U108" s="244"/>
      <c r="V108" s="245"/>
      <c r="W108" s="245"/>
      <c r="X108" s="245"/>
      <c r="Y108" s="245"/>
      <c r="Z108" s="246"/>
      <c r="AA108" s="247" t="s">
        <v>868</v>
      </c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59" t="s">
        <v>810</v>
      </c>
      <c r="AM108" s="249">
        <f>AM105</f>
        <v>0.5</v>
      </c>
      <c r="AN108" s="249"/>
      <c r="AO108" s="7"/>
      <c r="AP108" s="7"/>
      <c r="AQ108" s="7"/>
      <c r="AR108" s="35"/>
      <c r="AS108" s="167">
        <f>ROUND(ROUND(I106*S108,0)*AM108,0)</f>
        <v>264</v>
      </c>
      <c r="AT108" s="82"/>
    </row>
    <row r="109" spans="1:46" ht="17.2" customHeight="1" x14ac:dyDescent="0.3">
      <c r="A109" s="10">
        <v>21</v>
      </c>
      <c r="B109" s="12">
        <v>2067</v>
      </c>
      <c r="C109" s="51" t="s">
        <v>1043</v>
      </c>
      <c r="D109" s="269"/>
      <c r="E109" s="270"/>
      <c r="F109" s="265"/>
      <c r="G109" s="266"/>
      <c r="H109" s="60"/>
      <c r="I109" s="2"/>
      <c r="J109" s="2"/>
      <c r="K109" s="2"/>
      <c r="L109" s="43"/>
      <c r="M109" s="34"/>
      <c r="N109" s="55"/>
      <c r="O109" s="76"/>
      <c r="P109" s="76"/>
      <c r="Q109" s="76"/>
      <c r="R109" s="76"/>
      <c r="S109" s="76"/>
      <c r="T109" s="103"/>
      <c r="U109" s="64"/>
      <c r="V109" s="63"/>
      <c r="W109" s="63"/>
      <c r="X109" s="63"/>
      <c r="Y109" s="105"/>
      <c r="Z109" s="105"/>
      <c r="AA109" s="7"/>
      <c r="AB109" s="34"/>
      <c r="AC109" s="53"/>
      <c r="AD109" s="53"/>
      <c r="AE109" s="53"/>
      <c r="AF109" s="53"/>
      <c r="AG109" s="53"/>
      <c r="AH109" s="34"/>
      <c r="AI109" s="34"/>
      <c r="AJ109" s="34"/>
      <c r="AK109" s="34"/>
      <c r="AL109" s="34"/>
      <c r="AM109" s="34"/>
      <c r="AN109" s="49"/>
      <c r="AO109" s="256" t="s">
        <v>877</v>
      </c>
      <c r="AP109" s="257"/>
      <c r="AQ109" s="257"/>
      <c r="AR109" s="258"/>
      <c r="AS109" s="167">
        <f>ROUND(I106,0)-AO112</f>
        <v>541</v>
      </c>
      <c r="AT109" s="82"/>
    </row>
    <row r="110" spans="1:46" ht="17.2" customHeight="1" x14ac:dyDescent="0.3">
      <c r="A110" s="10">
        <v>21</v>
      </c>
      <c r="B110" s="12">
        <v>2068</v>
      </c>
      <c r="C110" s="51" t="s">
        <v>1042</v>
      </c>
      <c r="D110" s="269"/>
      <c r="E110" s="270"/>
      <c r="F110" s="265"/>
      <c r="G110" s="266"/>
      <c r="H110" s="44"/>
      <c r="I110" s="2"/>
      <c r="J110" s="2"/>
      <c r="K110" s="2"/>
      <c r="L110" s="43"/>
      <c r="M110" s="2"/>
      <c r="N110" s="159"/>
      <c r="O110" s="159"/>
      <c r="P110" s="159"/>
      <c r="Q110" s="159"/>
      <c r="R110" s="159"/>
      <c r="S110" s="2"/>
      <c r="T110" s="43"/>
      <c r="U110" s="243" t="s">
        <v>871</v>
      </c>
      <c r="V110" s="239"/>
      <c r="W110" s="239"/>
      <c r="X110" s="239"/>
      <c r="Y110" s="239"/>
      <c r="Z110" s="240"/>
      <c r="AA110" s="247" t="s">
        <v>870</v>
      </c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59" t="s">
        <v>810</v>
      </c>
      <c r="AM110" s="249">
        <f>AM107</f>
        <v>0.7</v>
      </c>
      <c r="AN110" s="250"/>
      <c r="AO110" s="259"/>
      <c r="AP110" s="260"/>
      <c r="AQ110" s="260"/>
      <c r="AR110" s="261"/>
      <c r="AS110" s="167">
        <f>ROUND(I106*AM110,0)-AO112</f>
        <v>377</v>
      </c>
      <c r="AT110" s="82"/>
    </row>
    <row r="111" spans="1:46" ht="17.2" customHeight="1" x14ac:dyDescent="0.3">
      <c r="A111" s="10">
        <v>21</v>
      </c>
      <c r="B111" s="12">
        <v>2069</v>
      </c>
      <c r="C111" s="51" t="s">
        <v>1041</v>
      </c>
      <c r="D111" s="269"/>
      <c r="E111" s="270"/>
      <c r="F111" s="265"/>
      <c r="G111" s="266"/>
      <c r="H111" s="44"/>
      <c r="I111" s="2"/>
      <c r="J111" s="2"/>
      <c r="K111" s="2"/>
      <c r="L111" s="43"/>
      <c r="M111" s="8"/>
      <c r="N111" s="27"/>
      <c r="O111" s="27"/>
      <c r="P111" s="27"/>
      <c r="Q111" s="27"/>
      <c r="R111" s="27"/>
      <c r="S111" s="8"/>
      <c r="T111" s="20"/>
      <c r="U111" s="244"/>
      <c r="V111" s="245"/>
      <c r="W111" s="245"/>
      <c r="X111" s="245"/>
      <c r="Y111" s="245"/>
      <c r="Z111" s="246"/>
      <c r="AA111" s="247" t="s">
        <v>868</v>
      </c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59" t="s">
        <v>810</v>
      </c>
      <c r="AM111" s="249">
        <f>AM108</f>
        <v>0.5</v>
      </c>
      <c r="AN111" s="250"/>
      <c r="AO111" s="259"/>
      <c r="AP111" s="260"/>
      <c r="AQ111" s="260"/>
      <c r="AR111" s="261"/>
      <c r="AS111" s="167">
        <f>ROUND(I106*AM111,0)-AO112</f>
        <v>268</v>
      </c>
      <c r="AT111" s="82"/>
    </row>
    <row r="112" spans="1:46" ht="17.2" customHeight="1" x14ac:dyDescent="0.3">
      <c r="A112" s="10">
        <v>21</v>
      </c>
      <c r="B112" s="12">
        <v>2070</v>
      </c>
      <c r="C112" s="51" t="s">
        <v>1040</v>
      </c>
      <c r="D112" s="269"/>
      <c r="E112" s="270"/>
      <c r="F112" s="265"/>
      <c r="G112" s="266"/>
      <c r="H112" s="44"/>
      <c r="I112" s="36"/>
      <c r="J112" s="36"/>
      <c r="K112" s="2"/>
      <c r="L112" s="43"/>
      <c r="M112" s="239" t="s">
        <v>837</v>
      </c>
      <c r="N112" s="239"/>
      <c r="O112" s="239"/>
      <c r="P112" s="239"/>
      <c r="Q112" s="239"/>
      <c r="R112" s="239"/>
      <c r="S112" s="239"/>
      <c r="T112" s="240"/>
      <c r="U112" s="64"/>
      <c r="V112" s="63"/>
      <c r="W112" s="63"/>
      <c r="X112" s="63"/>
      <c r="Y112" s="105"/>
      <c r="Z112" s="105"/>
      <c r="AA112" s="7"/>
      <c r="AB112" s="2"/>
      <c r="AC112" s="142"/>
      <c r="AD112" s="142"/>
      <c r="AE112" s="142"/>
      <c r="AF112" s="142"/>
      <c r="AG112" s="142"/>
      <c r="AH112" s="2"/>
      <c r="AI112" s="2"/>
      <c r="AJ112" s="2"/>
      <c r="AK112" s="2"/>
      <c r="AL112" s="140"/>
      <c r="AM112" s="140"/>
      <c r="AN112" s="140"/>
      <c r="AO112" s="114">
        <f>AO100</f>
        <v>5</v>
      </c>
      <c r="AP112" s="69" t="s">
        <v>873</v>
      </c>
      <c r="AQ112" s="161"/>
      <c r="AR112" s="166"/>
      <c r="AS112" s="167">
        <f>ROUND(I106*S114,0)-AO112</f>
        <v>522</v>
      </c>
      <c r="AT112" s="82"/>
    </row>
    <row r="113" spans="1:46" ht="17.2" customHeight="1" x14ac:dyDescent="0.3">
      <c r="A113" s="10">
        <v>21</v>
      </c>
      <c r="B113" s="12">
        <v>2071</v>
      </c>
      <c r="C113" s="51" t="s">
        <v>1039</v>
      </c>
      <c r="D113" s="269"/>
      <c r="E113" s="270"/>
      <c r="F113" s="265"/>
      <c r="G113" s="266"/>
      <c r="H113" s="44"/>
      <c r="I113" s="2"/>
      <c r="J113" s="2"/>
      <c r="K113" s="2"/>
      <c r="L113" s="43"/>
      <c r="M113" s="241"/>
      <c r="N113" s="241"/>
      <c r="O113" s="241"/>
      <c r="P113" s="241"/>
      <c r="Q113" s="241"/>
      <c r="R113" s="241"/>
      <c r="S113" s="241"/>
      <c r="T113" s="242"/>
      <c r="U113" s="243" t="s">
        <v>871</v>
      </c>
      <c r="V113" s="239"/>
      <c r="W113" s="239"/>
      <c r="X113" s="239"/>
      <c r="Y113" s="239"/>
      <c r="Z113" s="240"/>
      <c r="AA113" s="247" t="s">
        <v>870</v>
      </c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59" t="s">
        <v>810</v>
      </c>
      <c r="AM113" s="249">
        <f>AM110</f>
        <v>0.7</v>
      </c>
      <c r="AN113" s="250"/>
      <c r="AO113" s="44"/>
      <c r="AP113" s="142"/>
      <c r="AQ113" s="161"/>
      <c r="AR113" s="166"/>
      <c r="AS113" s="167">
        <f>ROUND(ROUND(I106*S114,0)*AM113,0)-AO112</f>
        <v>364</v>
      </c>
      <c r="AT113" s="82"/>
    </row>
    <row r="114" spans="1:46" ht="17.2" customHeight="1" x14ac:dyDescent="0.3">
      <c r="A114" s="10">
        <v>21</v>
      </c>
      <c r="B114" s="12">
        <v>2072</v>
      </c>
      <c r="C114" s="51" t="s">
        <v>1038</v>
      </c>
      <c r="D114" s="269"/>
      <c r="E114" s="270"/>
      <c r="F114" s="265"/>
      <c r="G114" s="266"/>
      <c r="H114" s="44"/>
      <c r="I114" s="2"/>
      <c r="J114" s="2"/>
      <c r="K114" s="2"/>
      <c r="L114" s="43"/>
      <c r="M114" s="11"/>
      <c r="N114" s="11"/>
      <c r="O114" s="11"/>
      <c r="P114" s="11"/>
      <c r="Q114" s="11"/>
      <c r="R114" s="126" t="s">
        <v>810</v>
      </c>
      <c r="S114" s="236">
        <f>S108</f>
        <v>0.96499999999999997</v>
      </c>
      <c r="T114" s="237"/>
      <c r="U114" s="244"/>
      <c r="V114" s="245"/>
      <c r="W114" s="245"/>
      <c r="X114" s="245"/>
      <c r="Y114" s="245"/>
      <c r="Z114" s="246"/>
      <c r="AA114" s="247" t="s">
        <v>868</v>
      </c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59" t="s">
        <v>810</v>
      </c>
      <c r="AM114" s="249">
        <f>AM111</f>
        <v>0.5</v>
      </c>
      <c r="AN114" s="250"/>
      <c r="AO114" s="42"/>
      <c r="AP114" s="126"/>
      <c r="AQ114" s="152"/>
      <c r="AR114" s="163"/>
      <c r="AS114" s="167">
        <f>ROUND(ROUND(I106*S114,0)*AM114,0)-AO112</f>
        <v>259</v>
      </c>
      <c r="AT114" s="82"/>
    </row>
    <row r="115" spans="1:46" ht="17.2" customHeight="1" x14ac:dyDescent="0.3">
      <c r="A115" s="10">
        <v>21</v>
      </c>
      <c r="B115" s="12">
        <v>1321</v>
      </c>
      <c r="C115" s="51" t="s">
        <v>1037</v>
      </c>
      <c r="D115" s="129"/>
      <c r="E115" s="130"/>
      <c r="F115" s="129"/>
      <c r="G115" s="130"/>
      <c r="H115" s="243" t="s">
        <v>910</v>
      </c>
      <c r="I115" s="239"/>
      <c r="J115" s="239"/>
      <c r="K115" s="239"/>
      <c r="L115" s="240"/>
      <c r="M115" s="34"/>
      <c r="N115" s="55"/>
      <c r="O115" s="76"/>
      <c r="P115" s="76"/>
      <c r="Q115" s="76"/>
      <c r="R115" s="76"/>
      <c r="S115" s="76"/>
      <c r="T115" s="103"/>
      <c r="U115" s="64"/>
      <c r="V115" s="63"/>
      <c r="W115" s="63"/>
      <c r="X115" s="63"/>
      <c r="Y115" s="105"/>
      <c r="Z115" s="105"/>
      <c r="AA115" s="7"/>
      <c r="AB115" s="7"/>
      <c r="AC115" s="59"/>
      <c r="AD115" s="59"/>
      <c r="AE115" s="59"/>
      <c r="AF115" s="59"/>
      <c r="AG115" s="59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35"/>
      <c r="AS115" s="167">
        <f>ROUND(I118,0)</f>
        <v>517</v>
      </c>
      <c r="AT115" s="82"/>
    </row>
    <row r="116" spans="1:46" ht="17.2" customHeight="1" x14ac:dyDescent="0.3">
      <c r="A116" s="10">
        <v>21</v>
      </c>
      <c r="B116" s="12">
        <v>1322</v>
      </c>
      <c r="C116" s="51" t="s">
        <v>1036</v>
      </c>
      <c r="D116" s="129"/>
      <c r="E116" s="130"/>
      <c r="F116" s="129"/>
      <c r="G116" s="130"/>
      <c r="H116" s="262"/>
      <c r="I116" s="241"/>
      <c r="J116" s="241"/>
      <c r="K116" s="241"/>
      <c r="L116" s="242"/>
      <c r="M116" s="2"/>
      <c r="N116" s="159"/>
      <c r="O116" s="159"/>
      <c r="P116" s="159"/>
      <c r="Q116" s="159"/>
      <c r="R116" s="159"/>
      <c r="S116" s="2"/>
      <c r="T116" s="43"/>
      <c r="U116" s="243" t="s">
        <v>871</v>
      </c>
      <c r="V116" s="239"/>
      <c r="W116" s="239"/>
      <c r="X116" s="239"/>
      <c r="Y116" s="239"/>
      <c r="Z116" s="240"/>
      <c r="AA116" s="247" t="s">
        <v>870</v>
      </c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126" t="s">
        <v>810</v>
      </c>
      <c r="AM116" s="255">
        <f>AM113</f>
        <v>0.7</v>
      </c>
      <c r="AN116" s="255"/>
      <c r="AO116" s="8"/>
      <c r="AP116" s="8"/>
      <c r="AQ116" s="8"/>
      <c r="AR116" s="20"/>
      <c r="AS116" s="167">
        <f>ROUND(I118*AM116,0)</f>
        <v>362</v>
      </c>
      <c r="AT116" s="82"/>
    </row>
    <row r="117" spans="1:46" ht="17.2" customHeight="1" x14ac:dyDescent="0.3">
      <c r="A117" s="10">
        <v>21</v>
      </c>
      <c r="B117" s="12">
        <v>2073</v>
      </c>
      <c r="C117" s="51" t="s">
        <v>1035</v>
      </c>
      <c r="D117" s="129"/>
      <c r="E117" s="130"/>
      <c r="F117" s="129"/>
      <c r="G117" s="130"/>
      <c r="H117" s="44"/>
      <c r="I117" s="2"/>
      <c r="J117" s="2"/>
      <c r="K117" s="2"/>
      <c r="L117" s="43"/>
      <c r="M117" s="8"/>
      <c r="N117" s="27"/>
      <c r="O117" s="27"/>
      <c r="P117" s="27"/>
      <c r="Q117" s="27"/>
      <c r="R117" s="27"/>
      <c r="S117" s="8"/>
      <c r="T117" s="20"/>
      <c r="U117" s="244"/>
      <c r="V117" s="245"/>
      <c r="W117" s="245"/>
      <c r="X117" s="245"/>
      <c r="Y117" s="245"/>
      <c r="Z117" s="246"/>
      <c r="AA117" s="247" t="s">
        <v>868</v>
      </c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59" t="s">
        <v>810</v>
      </c>
      <c r="AM117" s="249">
        <f>AM114</f>
        <v>0.5</v>
      </c>
      <c r="AN117" s="249"/>
      <c r="AO117" s="7"/>
      <c r="AP117" s="7"/>
      <c r="AQ117" s="7"/>
      <c r="AR117" s="35"/>
      <c r="AS117" s="167">
        <f>ROUND(I118*AM117,0)</f>
        <v>259</v>
      </c>
      <c r="AT117" s="82"/>
    </row>
    <row r="118" spans="1:46" ht="17.2" customHeight="1" x14ac:dyDescent="0.3">
      <c r="A118" s="10">
        <v>21</v>
      </c>
      <c r="B118" s="12">
        <v>1323</v>
      </c>
      <c r="C118" s="51" t="s">
        <v>1034</v>
      </c>
      <c r="D118" s="129"/>
      <c r="E118" s="130"/>
      <c r="F118" s="129"/>
      <c r="G118" s="130"/>
      <c r="H118" s="44"/>
      <c r="I118" s="254">
        <v>517</v>
      </c>
      <c r="J118" s="254"/>
      <c r="K118" s="2" t="s">
        <v>809</v>
      </c>
      <c r="L118" s="43"/>
      <c r="M118" s="239" t="s">
        <v>837</v>
      </c>
      <c r="N118" s="239"/>
      <c r="O118" s="239"/>
      <c r="P118" s="239"/>
      <c r="Q118" s="239"/>
      <c r="R118" s="239"/>
      <c r="S118" s="239"/>
      <c r="T118" s="240"/>
      <c r="U118" s="64"/>
      <c r="V118" s="63"/>
      <c r="W118" s="63"/>
      <c r="X118" s="63"/>
      <c r="Y118" s="105"/>
      <c r="Z118" s="105"/>
      <c r="AA118" s="7"/>
      <c r="AB118" s="7"/>
      <c r="AC118" s="59"/>
      <c r="AD118" s="59"/>
      <c r="AE118" s="59"/>
      <c r="AF118" s="59"/>
      <c r="AG118" s="59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35"/>
      <c r="AS118" s="167">
        <f>ROUND(I118*S120,0)</f>
        <v>499</v>
      </c>
      <c r="AT118" s="82"/>
    </row>
    <row r="119" spans="1:46" ht="17.2" customHeight="1" x14ac:dyDescent="0.3">
      <c r="A119" s="10">
        <v>21</v>
      </c>
      <c r="B119" s="12">
        <v>1324</v>
      </c>
      <c r="C119" s="51" t="s">
        <v>1033</v>
      </c>
      <c r="D119" s="129"/>
      <c r="E119" s="130"/>
      <c r="F119" s="129"/>
      <c r="G119" s="130"/>
      <c r="H119" s="44"/>
      <c r="I119" s="2"/>
      <c r="J119" s="2"/>
      <c r="K119" s="2"/>
      <c r="L119" s="43"/>
      <c r="M119" s="241"/>
      <c r="N119" s="241"/>
      <c r="O119" s="241"/>
      <c r="P119" s="241"/>
      <c r="Q119" s="241"/>
      <c r="R119" s="241"/>
      <c r="S119" s="241"/>
      <c r="T119" s="242"/>
      <c r="U119" s="243" t="s">
        <v>871</v>
      </c>
      <c r="V119" s="239"/>
      <c r="W119" s="239"/>
      <c r="X119" s="239"/>
      <c r="Y119" s="239"/>
      <c r="Z119" s="240"/>
      <c r="AA119" s="247" t="s">
        <v>870</v>
      </c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126" t="s">
        <v>810</v>
      </c>
      <c r="AM119" s="255">
        <f>AM116</f>
        <v>0.7</v>
      </c>
      <c r="AN119" s="255"/>
      <c r="AO119" s="8"/>
      <c r="AP119" s="8"/>
      <c r="AQ119" s="8"/>
      <c r="AR119" s="20"/>
      <c r="AS119" s="167">
        <f>ROUND(ROUND(I118*S120,0)*AM119,0)</f>
        <v>349</v>
      </c>
      <c r="AT119" s="82"/>
    </row>
    <row r="120" spans="1:46" ht="17.2" customHeight="1" x14ac:dyDescent="0.3">
      <c r="A120" s="10">
        <v>21</v>
      </c>
      <c r="B120" s="12">
        <v>2074</v>
      </c>
      <c r="C120" s="51" t="s">
        <v>1032</v>
      </c>
      <c r="D120" s="129"/>
      <c r="E120" s="130"/>
      <c r="F120" s="129"/>
      <c r="G120" s="130"/>
      <c r="H120" s="44"/>
      <c r="I120" s="2"/>
      <c r="J120" s="2"/>
      <c r="K120" s="2"/>
      <c r="L120" s="43"/>
      <c r="M120" s="11"/>
      <c r="N120" s="11"/>
      <c r="O120" s="11"/>
      <c r="P120" s="11"/>
      <c r="Q120" s="11"/>
      <c r="R120" s="126" t="s">
        <v>810</v>
      </c>
      <c r="S120" s="236">
        <f>S114</f>
        <v>0.96499999999999997</v>
      </c>
      <c r="T120" s="237"/>
      <c r="U120" s="244"/>
      <c r="V120" s="245"/>
      <c r="W120" s="245"/>
      <c r="X120" s="245"/>
      <c r="Y120" s="245"/>
      <c r="Z120" s="246"/>
      <c r="AA120" s="247" t="s">
        <v>868</v>
      </c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59" t="s">
        <v>810</v>
      </c>
      <c r="AM120" s="249">
        <f>AM117</f>
        <v>0.5</v>
      </c>
      <c r="AN120" s="249"/>
      <c r="AO120" s="7"/>
      <c r="AP120" s="7"/>
      <c r="AQ120" s="7"/>
      <c r="AR120" s="35"/>
      <c r="AS120" s="167">
        <f>ROUND(ROUND(I118*S120,0)*AM120,0)</f>
        <v>250</v>
      </c>
      <c r="AT120" s="82"/>
    </row>
    <row r="121" spans="1:46" ht="17.2" customHeight="1" x14ac:dyDescent="0.3">
      <c r="A121" s="10">
        <v>21</v>
      </c>
      <c r="B121" s="12">
        <v>2075</v>
      </c>
      <c r="C121" s="51" t="s">
        <v>1031</v>
      </c>
      <c r="D121" s="129"/>
      <c r="E121" s="130"/>
      <c r="F121" s="129"/>
      <c r="G121" s="130"/>
      <c r="H121" s="60"/>
      <c r="I121" s="2"/>
      <c r="J121" s="2"/>
      <c r="K121" s="2"/>
      <c r="L121" s="43"/>
      <c r="M121" s="34"/>
      <c r="N121" s="55"/>
      <c r="O121" s="76"/>
      <c r="P121" s="76"/>
      <c r="Q121" s="76"/>
      <c r="R121" s="76"/>
      <c r="S121" s="76"/>
      <c r="T121" s="103"/>
      <c r="U121" s="64"/>
      <c r="V121" s="63"/>
      <c r="W121" s="63"/>
      <c r="X121" s="63"/>
      <c r="Y121" s="105"/>
      <c r="Z121" s="105"/>
      <c r="AA121" s="7"/>
      <c r="AB121" s="34"/>
      <c r="AC121" s="53"/>
      <c r="AD121" s="53"/>
      <c r="AE121" s="53"/>
      <c r="AF121" s="53"/>
      <c r="AG121" s="53"/>
      <c r="AH121" s="34"/>
      <c r="AI121" s="34"/>
      <c r="AJ121" s="34"/>
      <c r="AK121" s="34"/>
      <c r="AL121" s="34"/>
      <c r="AM121" s="34"/>
      <c r="AN121" s="49"/>
      <c r="AO121" s="256" t="s">
        <v>877</v>
      </c>
      <c r="AP121" s="257"/>
      <c r="AQ121" s="257"/>
      <c r="AR121" s="258"/>
      <c r="AS121" s="167">
        <f>ROUND(I118,0)-AO124</f>
        <v>512</v>
      </c>
      <c r="AT121" s="82"/>
    </row>
    <row r="122" spans="1:46" ht="17.2" customHeight="1" x14ac:dyDescent="0.3">
      <c r="A122" s="10">
        <v>21</v>
      </c>
      <c r="B122" s="12">
        <v>2076</v>
      </c>
      <c r="C122" s="51" t="s">
        <v>1030</v>
      </c>
      <c r="D122" s="129"/>
      <c r="E122" s="130"/>
      <c r="F122" s="129"/>
      <c r="G122" s="130"/>
      <c r="H122" s="44"/>
      <c r="I122" s="2"/>
      <c r="J122" s="2"/>
      <c r="K122" s="2"/>
      <c r="L122" s="43"/>
      <c r="M122" s="2"/>
      <c r="N122" s="159"/>
      <c r="O122" s="159"/>
      <c r="P122" s="159"/>
      <c r="Q122" s="159"/>
      <c r="R122" s="159"/>
      <c r="S122" s="2"/>
      <c r="T122" s="43"/>
      <c r="U122" s="243" t="s">
        <v>871</v>
      </c>
      <c r="V122" s="239"/>
      <c r="W122" s="239"/>
      <c r="X122" s="239"/>
      <c r="Y122" s="239"/>
      <c r="Z122" s="240"/>
      <c r="AA122" s="247" t="s">
        <v>870</v>
      </c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59" t="s">
        <v>810</v>
      </c>
      <c r="AM122" s="249">
        <f>AM119</f>
        <v>0.7</v>
      </c>
      <c r="AN122" s="250"/>
      <c r="AO122" s="259"/>
      <c r="AP122" s="260"/>
      <c r="AQ122" s="260"/>
      <c r="AR122" s="261"/>
      <c r="AS122" s="167">
        <f>ROUND(I118*AM122,0)-AO124</f>
        <v>357</v>
      </c>
      <c r="AT122" s="82"/>
    </row>
    <row r="123" spans="1:46" ht="17.2" customHeight="1" x14ac:dyDescent="0.3">
      <c r="A123" s="10">
        <v>21</v>
      </c>
      <c r="B123" s="12">
        <v>2077</v>
      </c>
      <c r="C123" s="51" t="s">
        <v>1029</v>
      </c>
      <c r="D123" s="129"/>
      <c r="E123" s="130"/>
      <c r="F123" s="129"/>
      <c r="G123" s="130"/>
      <c r="H123" s="44"/>
      <c r="I123" s="2"/>
      <c r="J123" s="2"/>
      <c r="K123" s="2"/>
      <c r="L123" s="43"/>
      <c r="M123" s="8"/>
      <c r="N123" s="27"/>
      <c r="O123" s="27"/>
      <c r="P123" s="27"/>
      <c r="Q123" s="27"/>
      <c r="R123" s="27"/>
      <c r="S123" s="8"/>
      <c r="T123" s="20"/>
      <c r="U123" s="244"/>
      <c r="V123" s="245"/>
      <c r="W123" s="245"/>
      <c r="X123" s="245"/>
      <c r="Y123" s="245"/>
      <c r="Z123" s="246"/>
      <c r="AA123" s="247" t="s">
        <v>868</v>
      </c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59" t="s">
        <v>810</v>
      </c>
      <c r="AM123" s="249">
        <f>AM120</f>
        <v>0.5</v>
      </c>
      <c r="AN123" s="250"/>
      <c r="AO123" s="259"/>
      <c r="AP123" s="260"/>
      <c r="AQ123" s="260"/>
      <c r="AR123" s="261"/>
      <c r="AS123" s="167">
        <f>ROUND(I118*AM123,0)-AO124</f>
        <v>254</v>
      </c>
      <c r="AT123" s="82"/>
    </row>
    <row r="124" spans="1:46" ht="17.2" customHeight="1" x14ac:dyDescent="0.3">
      <c r="A124" s="10">
        <v>21</v>
      </c>
      <c r="B124" s="12">
        <v>2078</v>
      </c>
      <c r="C124" s="51" t="s">
        <v>1028</v>
      </c>
      <c r="D124" s="129"/>
      <c r="E124" s="130"/>
      <c r="F124" s="129"/>
      <c r="G124" s="130"/>
      <c r="H124" s="44"/>
      <c r="I124" s="271"/>
      <c r="J124" s="271"/>
      <c r="K124" s="2"/>
      <c r="L124" s="43"/>
      <c r="M124" s="239" t="s">
        <v>837</v>
      </c>
      <c r="N124" s="239"/>
      <c r="O124" s="239"/>
      <c r="P124" s="239"/>
      <c r="Q124" s="239"/>
      <c r="R124" s="239"/>
      <c r="S124" s="239"/>
      <c r="T124" s="240"/>
      <c r="U124" s="64"/>
      <c r="V124" s="63"/>
      <c r="W124" s="63"/>
      <c r="X124" s="63"/>
      <c r="Y124" s="105"/>
      <c r="Z124" s="105"/>
      <c r="AA124" s="7"/>
      <c r="AB124" s="2"/>
      <c r="AC124" s="142"/>
      <c r="AD124" s="142"/>
      <c r="AE124" s="142"/>
      <c r="AF124" s="142"/>
      <c r="AG124" s="142"/>
      <c r="AH124" s="2"/>
      <c r="AI124" s="2"/>
      <c r="AJ124" s="2"/>
      <c r="AK124" s="2"/>
      <c r="AL124" s="140"/>
      <c r="AM124" s="140"/>
      <c r="AN124" s="140"/>
      <c r="AO124" s="114">
        <f>AO112</f>
        <v>5</v>
      </c>
      <c r="AP124" s="69" t="s">
        <v>873</v>
      </c>
      <c r="AQ124" s="161"/>
      <c r="AR124" s="166"/>
      <c r="AS124" s="167">
        <f>ROUND(I118*S126,0)-AO124</f>
        <v>494</v>
      </c>
      <c r="AT124" s="82"/>
    </row>
    <row r="125" spans="1:46" ht="17.2" customHeight="1" x14ac:dyDescent="0.3">
      <c r="A125" s="10">
        <v>21</v>
      </c>
      <c r="B125" s="12">
        <v>2079</v>
      </c>
      <c r="C125" s="51" t="s">
        <v>1027</v>
      </c>
      <c r="D125" s="129"/>
      <c r="E125" s="130"/>
      <c r="F125" s="129"/>
      <c r="G125" s="130"/>
      <c r="H125" s="44"/>
      <c r="I125" s="2"/>
      <c r="J125" s="2"/>
      <c r="K125" s="2"/>
      <c r="L125" s="43"/>
      <c r="M125" s="241"/>
      <c r="N125" s="241"/>
      <c r="O125" s="241"/>
      <c r="P125" s="241"/>
      <c r="Q125" s="241"/>
      <c r="R125" s="241"/>
      <c r="S125" s="241"/>
      <c r="T125" s="242"/>
      <c r="U125" s="243" t="s">
        <v>871</v>
      </c>
      <c r="V125" s="239"/>
      <c r="W125" s="239"/>
      <c r="X125" s="239"/>
      <c r="Y125" s="239"/>
      <c r="Z125" s="240"/>
      <c r="AA125" s="247" t="s">
        <v>870</v>
      </c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59" t="s">
        <v>810</v>
      </c>
      <c r="AM125" s="249">
        <f>AM122</f>
        <v>0.7</v>
      </c>
      <c r="AN125" s="250"/>
      <c r="AO125" s="44"/>
      <c r="AP125" s="142"/>
      <c r="AQ125" s="161"/>
      <c r="AR125" s="166"/>
      <c r="AS125" s="167">
        <f>ROUND(ROUND(I118*S126,0)*AM125,0)-AO124</f>
        <v>344</v>
      </c>
      <c r="AT125" s="82"/>
    </row>
    <row r="126" spans="1:46" ht="17.2" customHeight="1" x14ac:dyDescent="0.3">
      <c r="A126" s="10">
        <v>21</v>
      </c>
      <c r="B126" s="12">
        <v>2080</v>
      </c>
      <c r="C126" s="51" t="s">
        <v>1026</v>
      </c>
      <c r="D126" s="129"/>
      <c r="E126" s="130"/>
      <c r="F126" s="129"/>
      <c r="G126" s="130"/>
      <c r="H126" s="44"/>
      <c r="I126" s="2"/>
      <c r="J126" s="2"/>
      <c r="K126" s="2"/>
      <c r="L126" s="43"/>
      <c r="M126" s="11"/>
      <c r="N126" s="11"/>
      <c r="O126" s="11"/>
      <c r="P126" s="11"/>
      <c r="Q126" s="11"/>
      <c r="R126" s="126" t="s">
        <v>810</v>
      </c>
      <c r="S126" s="236">
        <f>S120</f>
        <v>0.96499999999999997</v>
      </c>
      <c r="T126" s="237"/>
      <c r="U126" s="244"/>
      <c r="V126" s="245"/>
      <c r="W126" s="245"/>
      <c r="X126" s="245"/>
      <c r="Y126" s="245"/>
      <c r="Z126" s="246"/>
      <c r="AA126" s="247" t="s">
        <v>868</v>
      </c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59" t="s">
        <v>810</v>
      </c>
      <c r="AM126" s="249">
        <f>AM123</f>
        <v>0.5</v>
      </c>
      <c r="AN126" s="250"/>
      <c r="AO126" s="42"/>
      <c r="AP126" s="126"/>
      <c r="AQ126" s="152"/>
      <c r="AR126" s="163"/>
      <c r="AS126" s="167">
        <f>ROUND(ROUND(I118*S126,0)*AM126,0)-AO124</f>
        <v>245</v>
      </c>
      <c r="AT126" s="82"/>
    </row>
    <row r="127" spans="1:46" ht="17.2" customHeight="1" x14ac:dyDescent="0.3">
      <c r="A127" s="10">
        <v>21</v>
      </c>
      <c r="B127" s="12">
        <v>1331</v>
      </c>
      <c r="C127" s="51" t="s">
        <v>1025</v>
      </c>
      <c r="D127" s="129"/>
      <c r="E127" s="130"/>
      <c r="F127" s="129"/>
      <c r="G127" s="130"/>
      <c r="H127" s="243" t="s">
        <v>897</v>
      </c>
      <c r="I127" s="239"/>
      <c r="J127" s="239"/>
      <c r="K127" s="239"/>
      <c r="L127" s="240"/>
      <c r="M127" s="34"/>
      <c r="N127" s="55"/>
      <c r="O127" s="76"/>
      <c r="P127" s="76"/>
      <c r="Q127" s="76"/>
      <c r="R127" s="76"/>
      <c r="S127" s="76"/>
      <c r="T127" s="103"/>
      <c r="U127" s="64"/>
      <c r="V127" s="63"/>
      <c r="W127" s="63"/>
      <c r="X127" s="63"/>
      <c r="Y127" s="105"/>
      <c r="Z127" s="105"/>
      <c r="AA127" s="7"/>
      <c r="AB127" s="7"/>
      <c r="AC127" s="59"/>
      <c r="AD127" s="59"/>
      <c r="AE127" s="59"/>
      <c r="AF127" s="59"/>
      <c r="AG127" s="59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35"/>
      <c r="AS127" s="167">
        <f>ROUND(I130,0)</f>
        <v>488</v>
      </c>
      <c r="AT127" s="82"/>
    </row>
    <row r="128" spans="1:46" ht="17.2" customHeight="1" x14ac:dyDescent="0.3">
      <c r="A128" s="10">
        <v>21</v>
      </c>
      <c r="B128" s="12">
        <v>1332</v>
      </c>
      <c r="C128" s="51" t="s">
        <v>1024</v>
      </c>
      <c r="D128" s="129"/>
      <c r="E128" s="130"/>
      <c r="F128" s="129"/>
      <c r="G128" s="130"/>
      <c r="H128" s="262"/>
      <c r="I128" s="241"/>
      <c r="J128" s="241"/>
      <c r="K128" s="241"/>
      <c r="L128" s="242"/>
      <c r="M128" s="2"/>
      <c r="N128" s="159"/>
      <c r="O128" s="159"/>
      <c r="P128" s="159"/>
      <c r="Q128" s="159"/>
      <c r="R128" s="159"/>
      <c r="S128" s="2"/>
      <c r="T128" s="43"/>
      <c r="U128" s="243" t="s">
        <v>871</v>
      </c>
      <c r="V128" s="239"/>
      <c r="W128" s="239"/>
      <c r="X128" s="239"/>
      <c r="Y128" s="239"/>
      <c r="Z128" s="240"/>
      <c r="AA128" s="247" t="s">
        <v>870</v>
      </c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126" t="s">
        <v>810</v>
      </c>
      <c r="AM128" s="255">
        <f>AM125</f>
        <v>0.7</v>
      </c>
      <c r="AN128" s="255"/>
      <c r="AO128" s="8"/>
      <c r="AP128" s="8"/>
      <c r="AQ128" s="8"/>
      <c r="AR128" s="20"/>
      <c r="AS128" s="167">
        <f>ROUND(I130*AM128,0)</f>
        <v>342</v>
      </c>
      <c r="AT128" s="82"/>
    </row>
    <row r="129" spans="1:46" ht="17.2" customHeight="1" x14ac:dyDescent="0.3">
      <c r="A129" s="10">
        <v>21</v>
      </c>
      <c r="B129" s="12">
        <v>2081</v>
      </c>
      <c r="C129" s="51" t="s">
        <v>1023</v>
      </c>
      <c r="D129" s="129"/>
      <c r="E129" s="130"/>
      <c r="F129" s="129"/>
      <c r="G129" s="130"/>
      <c r="H129" s="44"/>
      <c r="I129" s="2"/>
      <c r="J129" s="2"/>
      <c r="K129" s="2"/>
      <c r="L129" s="43"/>
      <c r="M129" s="8"/>
      <c r="N129" s="27"/>
      <c r="O129" s="27"/>
      <c r="P129" s="27"/>
      <c r="Q129" s="27"/>
      <c r="R129" s="27"/>
      <c r="S129" s="8"/>
      <c r="T129" s="20"/>
      <c r="U129" s="244"/>
      <c r="V129" s="245"/>
      <c r="W129" s="245"/>
      <c r="X129" s="245"/>
      <c r="Y129" s="245"/>
      <c r="Z129" s="246"/>
      <c r="AA129" s="247" t="s">
        <v>868</v>
      </c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59" t="s">
        <v>810</v>
      </c>
      <c r="AM129" s="249">
        <f>AM126</f>
        <v>0.5</v>
      </c>
      <c r="AN129" s="249"/>
      <c r="AO129" s="7"/>
      <c r="AP129" s="7"/>
      <c r="AQ129" s="7"/>
      <c r="AR129" s="35"/>
      <c r="AS129" s="167">
        <f>ROUND(I130*AM129,0)</f>
        <v>244</v>
      </c>
      <c r="AT129" s="82"/>
    </row>
    <row r="130" spans="1:46" ht="17.2" customHeight="1" x14ac:dyDescent="0.3">
      <c r="A130" s="10">
        <v>21</v>
      </c>
      <c r="B130" s="12">
        <v>1333</v>
      </c>
      <c r="C130" s="51" t="s">
        <v>1022</v>
      </c>
      <c r="D130" s="129"/>
      <c r="E130" s="130"/>
      <c r="F130" s="129"/>
      <c r="G130" s="130"/>
      <c r="H130" s="44"/>
      <c r="I130" s="254">
        <v>488</v>
      </c>
      <c r="J130" s="254"/>
      <c r="K130" s="2" t="s">
        <v>809</v>
      </c>
      <c r="L130" s="43"/>
      <c r="M130" s="239" t="s">
        <v>837</v>
      </c>
      <c r="N130" s="239"/>
      <c r="O130" s="239"/>
      <c r="P130" s="239"/>
      <c r="Q130" s="239"/>
      <c r="R130" s="239"/>
      <c r="S130" s="239"/>
      <c r="T130" s="240"/>
      <c r="U130" s="64"/>
      <c r="V130" s="63"/>
      <c r="W130" s="63"/>
      <c r="X130" s="63"/>
      <c r="Y130" s="105"/>
      <c r="Z130" s="105"/>
      <c r="AA130" s="7"/>
      <c r="AB130" s="7"/>
      <c r="AC130" s="59"/>
      <c r="AD130" s="59"/>
      <c r="AE130" s="59"/>
      <c r="AF130" s="59"/>
      <c r="AG130" s="59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35"/>
      <c r="AS130" s="167">
        <f>ROUND(I130*S132,0)</f>
        <v>471</v>
      </c>
      <c r="AT130" s="82"/>
    </row>
    <row r="131" spans="1:46" ht="17.2" customHeight="1" x14ac:dyDescent="0.3">
      <c r="A131" s="10">
        <v>21</v>
      </c>
      <c r="B131" s="12">
        <v>1334</v>
      </c>
      <c r="C131" s="51" t="s">
        <v>1021</v>
      </c>
      <c r="D131" s="129"/>
      <c r="E131" s="130"/>
      <c r="F131" s="129"/>
      <c r="G131" s="130"/>
      <c r="H131" s="44"/>
      <c r="I131" s="2"/>
      <c r="J131" s="2"/>
      <c r="K131" s="2"/>
      <c r="L131" s="43"/>
      <c r="M131" s="241"/>
      <c r="N131" s="241"/>
      <c r="O131" s="241"/>
      <c r="P131" s="241"/>
      <c r="Q131" s="241"/>
      <c r="R131" s="241"/>
      <c r="S131" s="241"/>
      <c r="T131" s="242"/>
      <c r="U131" s="243" t="s">
        <v>871</v>
      </c>
      <c r="V131" s="239"/>
      <c r="W131" s="239"/>
      <c r="X131" s="239"/>
      <c r="Y131" s="239"/>
      <c r="Z131" s="240"/>
      <c r="AA131" s="247" t="s">
        <v>870</v>
      </c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126" t="s">
        <v>810</v>
      </c>
      <c r="AM131" s="255">
        <f>AM128</f>
        <v>0.7</v>
      </c>
      <c r="AN131" s="255"/>
      <c r="AO131" s="8"/>
      <c r="AP131" s="8"/>
      <c r="AQ131" s="8"/>
      <c r="AR131" s="20"/>
      <c r="AS131" s="167">
        <f>ROUND(ROUND(I130*S132,0)*AM131,0)</f>
        <v>330</v>
      </c>
      <c r="AT131" s="82"/>
    </row>
    <row r="132" spans="1:46" ht="17.2" customHeight="1" x14ac:dyDescent="0.3">
      <c r="A132" s="10">
        <v>21</v>
      </c>
      <c r="B132" s="12">
        <v>2082</v>
      </c>
      <c r="C132" s="51" t="s">
        <v>1020</v>
      </c>
      <c r="D132" s="129"/>
      <c r="E132" s="130"/>
      <c r="F132" s="129"/>
      <c r="G132" s="130"/>
      <c r="H132" s="44"/>
      <c r="I132" s="2"/>
      <c r="J132" s="2"/>
      <c r="K132" s="2"/>
      <c r="L132" s="43"/>
      <c r="M132" s="11"/>
      <c r="N132" s="11"/>
      <c r="O132" s="11"/>
      <c r="P132" s="11"/>
      <c r="Q132" s="11"/>
      <c r="R132" s="126" t="s">
        <v>810</v>
      </c>
      <c r="S132" s="236">
        <f>S126</f>
        <v>0.96499999999999997</v>
      </c>
      <c r="T132" s="237"/>
      <c r="U132" s="244"/>
      <c r="V132" s="245"/>
      <c r="W132" s="245"/>
      <c r="X132" s="245"/>
      <c r="Y132" s="245"/>
      <c r="Z132" s="246"/>
      <c r="AA132" s="247" t="s">
        <v>868</v>
      </c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59" t="s">
        <v>810</v>
      </c>
      <c r="AM132" s="249">
        <f>AM129</f>
        <v>0.5</v>
      </c>
      <c r="AN132" s="249"/>
      <c r="AO132" s="7"/>
      <c r="AP132" s="7"/>
      <c r="AQ132" s="7"/>
      <c r="AR132" s="35"/>
      <c r="AS132" s="167">
        <f>ROUND(ROUND(I130*S132,0)*AM132,0)</f>
        <v>236</v>
      </c>
      <c r="AT132" s="82"/>
    </row>
    <row r="133" spans="1:46" ht="17.2" customHeight="1" x14ac:dyDescent="0.3">
      <c r="A133" s="10">
        <v>21</v>
      </c>
      <c r="B133" s="12">
        <v>2083</v>
      </c>
      <c r="C133" s="51" t="s">
        <v>1019</v>
      </c>
      <c r="D133" s="129"/>
      <c r="E133" s="130"/>
      <c r="F133" s="129"/>
      <c r="G133" s="130"/>
      <c r="H133" s="60"/>
      <c r="I133" s="2"/>
      <c r="J133" s="2"/>
      <c r="K133" s="2"/>
      <c r="L133" s="43"/>
      <c r="M133" s="34"/>
      <c r="N133" s="55"/>
      <c r="O133" s="76"/>
      <c r="P133" s="76"/>
      <c r="Q133" s="76"/>
      <c r="R133" s="76"/>
      <c r="S133" s="76"/>
      <c r="T133" s="103"/>
      <c r="U133" s="64"/>
      <c r="V133" s="63"/>
      <c r="W133" s="63"/>
      <c r="X133" s="63"/>
      <c r="Y133" s="105"/>
      <c r="Z133" s="105"/>
      <c r="AA133" s="7"/>
      <c r="AB133" s="34"/>
      <c r="AC133" s="53"/>
      <c r="AD133" s="53"/>
      <c r="AE133" s="53"/>
      <c r="AF133" s="53"/>
      <c r="AG133" s="53"/>
      <c r="AH133" s="34"/>
      <c r="AI133" s="34"/>
      <c r="AJ133" s="34"/>
      <c r="AK133" s="34"/>
      <c r="AL133" s="34"/>
      <c r="AM133" s="34"/>
      <c r="AN133" s="49"/>
      <c r="AO133" s="256" t="s">
        <v>877</v>
      </c>
      <c r="AP133" s="257"/>
      <c r="AQ133" s="257"/>
      <c r="AR133" s="258"/>
      <c r="AS133" s="167">
        <f>ROUND(I130,0)-AO136</f>
        <v>483</v>
      </c>
      <c r="AT133" s="82"/>
    </row>
    <row r="134" spans="1:46" ht="17.2" customHeight="1" x14ac:dyDescent="0.3">
      <c r="A134" s="10">
        <v>21</v>
      </c>
      <c r="B134" s="12">
        <v>2084</v>
      </c>
      <c r="C134" s="51" t="s">
        <v>1018</v>
      </c>
      <c r="D134" s="129"/>
      <c r="E134" s="130"/>
      <c r="F134" s="129"/>
      <c r="G134" s="130"/>
      <c r="H134" s="44"/>
      <c r="I134" s="2"/>
      <c r="J134" s="2"/>
      <c r="K134" s="2"/>
      <c r="L134" s="43"/>
      <c r="M134" s="2"/>
      <c r="N134" s="159"/>
      <c r="O134" s="159"/>
      <c r="P134" s="159"/>
      <c r="Q134" s="159"/>
      <c r="R134" s="159"/>
      <c r="S134" s="2"/>
      <c r="T134" s="43"/>
      <c r="U134" s="243" t="s">
        <v>871</v>
      </c>
      <c r="V134" s="239"/>
      <c r="W134" s="239"/>
      <c r="X134" s="239"/>
      <c r="Y134" s="239"/>
      <c r="Z134" s="240"/>
      <c r="AA134" s="247" t="s">
        <v>870</v>
      </c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59" t="s">
        <v>810</v>
      </c>
      <c r="AM134" s="249">
        <f>AM131</f>
        <v>0.7</v>
      </c>
      <c r="AN134" s="250"/>
      <c r="AO134" s="259"/>
      <c r="AP134" s="260"/>
      <c r="AQ134" s="260"/>
      <c r="AR134" s="261"/>
      <c r="AS134" s="167">
        <f>ROUND(I130*AM134,0)-AO136</f>
        <v>337</v>
      </c>
      <c r="AT134" s="82"/>
    </row>
    <row r="135" spans="1:46" ht="17.2" customHeight="1" x14ac:dyDescent="0.3">
      <c r="A135" s="10">
        <v>21</v>
      </c>
      <c r="B135" s="12">
        <v>2085</v>
      </c>
      <c r="C135" s="51" t="s">
        <v>1017</v>
      </c>
      <c r="D135" s="129"/>
      <c r="E135" s="130"/>
      <c r="F135" s="129"/>
      <c r="G135" s="130"/>
      <c r="H135" s="44"/>
      <c r="I135" s="2"/>
      <c r="J135" s="2"/>
      <c r="K135" s="2"/>
      <c r="L135" s="43"/>
      <c r="M135" s="8"/>
      <c r="N135" s="27"/>
      <c r="O135" s="27"/>
      <c r="P135" s="27"/>
      <c r="Q135" s="27"/>
      <c r="R135" s="27"/>
      <c r="S135" s="8"/>
      <c r="T135" s="20"/>
      <c r="U135" s="244"/>
      <c r="V135" s="245"/>
      <c r="W135" s="245"/>
      <c r="X135" s="245"/>
      <c r="Y135" s="245"/>
      <c r="Z135" s="246"/>
      <c r="AA135" s="247" t="s">
        <v>868</v>
      </c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59" t="s">
        <v>810</v>
      </c>
      <c r="AM135" s="249">
        <f>AM132</f>
        <v>0.5</v>
      </c>
      <c r="AN135" s="250"/>
      <c r="AO135" s="259"/>
      <c r="AP135" s="260"/>
      <c r="AQ135" s="260"/>
      <c r="AR135" s="261"/>
      <c r="AS135" s="167">
        <f>ROUND(I130*AM135,0)-AO136</f>
        <v>239</v>
      </c>
      <c r="AT135" s="82"/>
    </row>
    <row r="136" spans="1:46" ht="17.2" customHeight="1" x14ac:dyDescent="0.3">
      <c r="A136" s="10">
        <v>21</v>
      </c>
      <c r="B136" s="12">
        <v>2086</v>
      </c>
      <c r="C136" s="51" t="s">
        <v>1016</v>
      </c>
      <c r="D136" s="129"/>
      <c r="E136" s="130"/>
      <c r="F136" s="129"/>
      <c r="G136" s="130"/>
      <c r="H136" s="44"/>
      <c r="I136" s="36"/>
      <c r="J136" s="36"/>
      <c r="K136" s="2"/>
      <c r="L136" s="43"/>
      <c r="M136" s="239" t="s">
        <v>837</v>
      </c>
      <c r="N136" s="239"/>
      <c r="O136" s="239"/>
      <c r="P136" s="239"/>
      <c r="Q136" s="239"/>
      <c r="R136" s="239"/>
      <c r="S136" s="239"/>
      <c r="T136" s="240"/>
      <c r="U136" s="64"/>
      <c r="V136" s="63"/>
      <c r="W136" s="63"/>
      <c r="X136" s="63"/>
      <c r="Y136" s="105"/>
      <c r="Z136" s="105"/>
      <c r="AA136" s="7"/>
      <c r="AB136" s="2"/>
      <c r="AC136" s="142"/>
      <c r="AD136" s="142"/>
      <c r="AE136" s="142"/>
      <c r="AF136" s="142"/>
      <c r="AG136" s="142"/>
      <c r="AH136" s="2"/>
      <c r="AI136" s="2"/>
      <c r="AJ136" s="2"/>
      <c r="AK136" s="2"/>
      <c r="AL136" s="140"/>
      <c r="AM136" s="140"/>
      <c r="AN136" s="140"/>
      <c r="AO136" s="114">
        <f>AO124</f>
        <v>5</v>
      </c>
      <c r="AP136" s="69" t="s">
        <v>873</v>
      </c>
      <c r="AQ136" s="161"/>
      <c r="AR136" s="166"/>
      <c r="AS136" s="167">
        <f>ROUND(I130*S138,0)-AO136</f>
        <v>466</v>
      </c>
      <c r="AT136" s="82"/>
    </row>
    <row r="137" spans="1:46" ht="17.2" customHeight="1" x14ac:dyDescent="0.3">
      <c r="A137" s="10">
        <v>21</v>
      </c>
      <c r="B137" s="12">
        <v>2087</v>
      </c>
      <c r="C137" s="51" t="s">
        <v>1015</v>
      </c>
      <c r="D137" s="129"/>
      <c r="E137" s="130"/>
      <c r="F137" s="129"/>
      <c r="G137" s="130"/>
      <c r="H137" s="44"/>
      <c r="I137" s="2"/>
      <c r="J137" s="2"/>
      <c r="K137" s="2"/>
      <c r="L137" s="43"/>
      <c r="M137" s="241"/>
      <c r="N137" s="241"/>
      <c r="O137" s="241"/>
      <c r="P137" s="241"/>
      <c r="Q137" s="241"/>
      <c r="R137" s="241"/>
      <c r="S137" s="241"/>
      <c r="T137" s="242"/>
      <c r="U137" s="243" t="s">
        <v>871</v>
      </c>
      <c r="V137" s="239"/>
      <c r="W137" s="239"/>
      <c r="X137" s="239"/>
      <c r="Y137" s="239"/>
      <c r="Z137" s="240"/>
      <c r="AA137" s="247" t="s">
        <v>870</v>
      </c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59" t="s">
        <v>810</v>
      </c>
      <c r="AM137" s="249">
        <f>AM134</f>
        <v>0.7</v>
      </c>
      <c r="AN137" s="250"/>
      <c r="AO137" s="44"/>
      <c r="AP137" s="142"/>
      <c r="AQ137" s="161"/>
      <c r="AR137" s="166"/>
      <c r="AS137" s="167">
        <f>ROUND(ROUND(I130*S138,0)*AM137,0)-AO136</f>
        <v>325</v>
      </c>
      <c r="AT137" s="82"/>
    </row>
    <row r="138" spans="1:46" ht="17.2" customHeight="1" x14ac:dyDescent="0.3">
      <c r="A138" s="10">
        <v>21</v>
      </c>
      <c r="B138" s="12">
        <v>2088</v>
      </c>
      <c r="C138" s="51" t="s">
        <v>1014</v>
      </c>
      <c r="D138" s="129"/>
      <c r="E138" s="130"/>
      <c r="F138" s="129"/>
      <c r="G138" s="130"/>
      <c r="H138" s="44"/>
      <c r="I138" s="2"/>
      <c r="J138" s="2"/>
      <c r="K138" s="2"/>
      <c r="L138" s="43"/>
      <c r="M138" s="11"/>
      <c r="N138" s="11"/>
      <c r="O138" s="11"/>
      <c r="P138" s="11"/>
      <c r="Q138" s="11"/>
      <c r="R138" s="126" t="s">
        <v>810</v>
      </c>
      <c r="S138" s="236">
        <f>S132</f>
        <v>0.96499999999999997</v>
      </c>
      <c r="T138" s="237"/>
      <c r="U138" s="244"/>
      <c r="V138" s="245"/>
      <c r="W138" s="245"/>
      <c r="X138" s="245"/>
      <c r="Y138" s="245"/>
      <c r="Z138" s="246"/>
      <c r="AA138" s="247" t="s">
        <v>868</v>
      </c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59" t="s">
        <v>810</v>
      </c>
      <c r="AM138" s="249">
        <f>AM135</f>
        <v>0.5</v>
      </c>
      <c r="AN138" s="250"/>
      <c r="AO138" s="42"/>
      <c r="AP138" s="126"/>
      <c r="AQ138" s="152"/>
      <c r="AR138" s="163"/>
      <c r="AS138" s="167">
        <f>ROUND(ROUND(I130*S138,0)*AM138,0)-AO136</f>
        <v>231</v>
      </c>
      <c r="AT138" s="82"/>
    </row>
    <row r="139" spans="1:46" ht="17.2" customHeight="1" x14ac:dyDescent="0.3">
      <c r="A139" s="10">
        <v>21</v>
      </c>
      <c r="B139" s="12">
        <v>1341</v>
      </c>
      <c r="C139" s="51" t="s">
        <v>1013</v>
      </c>
      <c r="D139" s="129"/>
      <c r="E139" s="130"/>
      <c r="F139" s="129"/>
      <c r="G139" s="130"/>
      <c r="H139" s="243" t="s">
        <v>884</v>
      </c>
      <c r="I139" s="239"/>
      <c r="J139" s="239"/>
      <c r="K139" s="239"/>
      <c r="L139" s="240"/>
      <c r="M139" s="34"/>
      <c r="N139" s="55"/>
      <c r="O139" s="76"/>
      <c r="P139" s="76"/>
      <c r="Q139" s="76"/>
      <c r="R139" s="76"/>
      <c r="S139" s="76"/>
      <c r="T139" s="103"/>
      <c r="U139" s="64"/>
      <c r="V139" s="63"/>
      <c r="W139" s="63"/>
      <c r="X139" s="63"/>
      <c r="Y139" s="105"/>
      <c r="Z139" s="105"/>
      <c r="AA139" s="7"/>
      <c r="AB139" s="7"/>
      <c r="AC139" s="59"/>
      <c r="AD139" s="59"/>
      <c r="AE139" s="59"/>
      <c r="AF139" s="59"/>
      <c r="AG139" s="59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35"/>
      <c r="AS139" s="167">
        <f>ROUND(I142,0)</f>
        <v>466</v>
      </c>
      <c r="AT139" s="82"/>
    </row>
    <row r="140" spans="1:46" ht="17.2" customHeight="1" x14ac:dyDescent="0.3">
      <c r="A140" s="10">
        <v>21</v>
      </c>
      <c r="B140" s="12">
        <v>1342</v>
      </c>
      <c r="C140" s="51" t="s">
        <v>1012</v>
      </c>
      <c r="D140" s="129"/>
      <c r="E140" s="130"/>
      <c r="F140" s="129"/>
      <c r="G140" s="130"/>
      <c r="H140" s="262"/>
      <c r="I140" s="241"/>
      <c r="J140" s="241"/>
      <c r="K140" s="241"/>
      <c r="L140" s="242"/>
      <c r="M140" s="2"/>
      <c r="N140" s="159"/>
      <c r="O140" s="159"/>
      <c r="P140" s="159"/>
      <c r="Q140" s="159"/>
      <c r="R140" s="159"/>
      <c r="S140" s="2"/>
      <c r="T140" s="43"/>
      <c r="U140" s="243" t="s">
        <v>871</v>
      </c>
      <c r="V140" s="239"/>
      <c r="W140" s="239"/>
      <c r="X140" s="239"/>
      <c r="Y140" s="239"/>
      <c r="Z140" s="240"/>
      <c r="AA140" s="247" t="s">
        <v>870</v>
      </c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126" t="s">
        <v>810</v>
      </c>
      <c r="AM140" s="255">
        <f>AM137</f>
        <v>0.7</v>
      </c>
      <c r="AN140" s="255"/>
      <c r="AO140" s="8"/>
      <c r="AP140" s="8"/>
      <c r="AQ140" s="8"/>
      <c r="AR140" s="20"/>
      <c r="AS140" s="167">
        <f>ROUND(I142*AM140,0)</f>
        <v>326</v>
      </c>
      <c r="AT140" s="82"/>
    </row>
    <row r="141" spans="1:46" ht="17.2" customHeight="1" x14ac:dyDescent="0.3">
      <c r="A141" s="10">
        <v>21</v>
      </c>
      <c r="B141" s="12">
        <v>2089</v>
      </c>
      <c r="C141" s="51" t="s">
        <v>1011</v>
      </c>
      <c r="D141" s="129"/>
      <c r="E141" s="130"/>
      <c r="F141" s="129"/>
      <c r="G141" s="130"/>
      <c r="H141" s="44"/>
      <c r="I141" s="2"/>
      <c r="J141" s="2"/>
      <c r="K141" s="2"/>
      <c r="L141" s="43"/>
      <c r="M141" s="8"/>
      <c r="N141" s="27"/>
      <c r="O141" s="27"/>
      <c r="P141" s="27"/>
      <c r="Q141" s="27"/>
      <c r="R141" s="27"/>
      <c r="S141" s="8"/>
      <c r="T141" s="20"/>
      <c r="U141" s="244"/>
      <c r="V141" s="245"/>
      <c r="W141" s="245"/>
      <c r="X141" s="245"/>
      <c r="Y141" s="245"/>
      <c r="Z141" s="246"/>
      <c r="AA141" s="247" t="s">
        <v>868</v>
      </c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59" t="s">
        <v>810</v>
      </c>
      <c r="AM141" s="249">
        <f>AM138</f>
        <v>0.5</v>
      </c>
      <c r="AN141" s="249"/>
      <c r="AO141" s="7"/>
      <c r="AP141" s="7"/>
      <c r="AQ141" s="7"/>
      <c r="AR141" s="35"/>
      <c r="AS141" s="167">
        <f>ROUND(I142*AM141,0)</f>
        <v>233</v>
      </c>
      <c r="AT141" s="82"/>
    </row>
    <row r="142" spans="1:46" ht="17.2" customHeight="1" x14ac:dyDescent="0.3">
      <c r="A142" s="10">
        <v>21</v>
      </c>
      <c r="B142" s="12">
        <v>1343</v>
      </c>
      <c r="C142" s="51" t="s">
        <v>1010</v>
      </c>
      <c r="D142" s="129"/>
      <c r="E142" s="130"/>
      <c r="F142" s="129"/>
      <c r="G142" s="131"/>
      <c r="H142" s="44"/>
      <c r="I142" s="254">
        <v>466</v>
      </c>
      <c r="J142" s="254"/>
      <c r="K142" s="2" t="s">
        <v>809</v>
      </c>
      <c r="L142" s="43"/>
      <c r="M142" s="239" t="s">
        <v>837</v>
      </c>
      <c r="N142" s="239"/>
      <c r="O142" s="239"/>
      <c r="P142" s="239"/>
      <c r="Q142" s="239"/>
      <c r="R142" s="239"/>
      <c r="S142" s="239"/>
      <c r="T142" s="240"/>
      <c r="U142" s="64"/>
      <c r="V142" s="63"/>
      <c r="W142" s="63"/>
      <c r="X142" s="63"/>
      <c r="Y142" s="105"/>
      <c r="Z142" s="105"/>
      <c r="AA142" s="7"/>
      <c r="AB142" s="7"/>
      <c r="AC142" s="59"/>
      <c r="AD142" s="59"/>
      <c r="AE142" s="59"/>
      <c r="AF142" s="59"/>
      <c r="AG142" s="59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35"/>
      <c r="AS142" s="167">
        <f>ROUND(I142*S144,0)</f>
        <v>450</v>
      </c>
      <c r="AT142" s="82"/>
    </row>
    <row r="143" spans="1:46" ht="17.2" customHeight="1" x14ac:dyDescent="0.3">
      <c r="A143" s="10">
        <v>21</v>
      </c>
      <c r="B143" s="12">
        <v>1344</v>
      </c>
      <c r="C143" s="51" t="s">
        <v>1009</v>
      </c>
      <c r="D143" s="129"/>
      <c r="E143" s="130"/>
      <c r="F143" s="129"/>
      <c r="G143" s="131"/>
      <c r="H143" s="2"/>
      <c r="I143" s="2"/>
      <c r="J143" s="2"/>
      <c r="K143" s="2"/>
      <c r="L143" s="43"/>
      <c r="M143" s="241"/>
      <c r="N143" s="241"/>
      <c r="O143" s="241"/>
      <c r="P143" s="241"/>
      <c r="Q143" s="241"/>
      <c r="R143" s="241"/>
      <c r="S143" s="241"/>
      <c r="T143" s="242"/>
      <c r="U143" s="243" t="s">
        <v>871</v>
      </c>
      <c r="V143" s="239"/>
      <c r="W143" s="239"/>
      <c r="X143" s="239"/>
      <c r="Y143" s="239"/>
      <c r="Z143" s="240"/>
      <c r="AA143" s="247" t="s">
        <v>870</v>
      </c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126" t="s">
        <v>810</v>
      </c>
      <c r="AM143" s="255">
        <f>AM140</f>
        <v>0.7</v>
      </c>
      <c r="AN143" s="255"/>
      <c r="AO143" s="8"/>
      <c r="AP143" s="8"/>
      <c r="AQ143" s="8"/>
      <c r="AR143" s="20"/>
      <c r="AS143" s="167">
        <f>ROUND(ROUND(I142*S144,0)*AM143,0)</f>
        <v>315</v>
      </c>
      <c r="AT143" s="82"/>
    </row>
    <row r="144" spans="1:46" ht="17.2" customHeight="1" x14ac:dyDescent="0.3">
      <c r="A144" s="10">
        <v>21</v>
      </c>
      <c r="B144" s="12">
        <v>2090</v>
      </c>
      <c r="C144" s="51" t="s">
        <v>1008</v>
      </c>
      <c r="D144" s="129"/>
      <c r="E144" s="130"/>
      <c r="F144" s="129"/>
      <c r="G144" s="131"/>
      <c r="H144" s="3"/>
      <c r="I144" s="140"/>
      <c r="J144" s="140"/>
      <c r="K144" s="140"/>
      <c r="L144" s="83"/>
      <c r="M144" s="11"/>
      <c r="N144" s="11"/>
      <c r="O144" s="11"/>
      <c r="P144" s="11"/>
      <c r="Q144" s="11"/>
      <c r="R144" s="126" t="s">
        <v>810</v>
      </c>
      <c r="S144" s="236">
        <f>S138</f>
        <v>0.96499999999999997</v>
      </c>
      <c r="T144" s="237"/>
      <c r="U144" s="244"/>
      <c r="V144" s="245"/>
      <c r="W144" s="245"/>
      <c r="X144" s="245"/>
      <c r="Y144" s="245"/>
      <c r="Z144" s="246"/>
      <c r="AA144" s="247" t="s">
        <v>868</v>
      </c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59" t="s">
        <v>810</v>
      </c>
      <c r="AM144" s="249">
        <f>AM141</f>
        <v>0.5</v>
      </c>
      <c r="AN144" s="249"/>
      <c r="AO144" s="7"/>
      <c r="AP144" s="7"/>
      <c r="AQ144" s="7"/>
      <c r="AR144" s="35"/>
      <c r="AS144" s="167">
        <f>ROUND(ROUND(I142*S144,0)*AM144,0)</f>
        <v>225</v>
      </c>
      <c r="AT144" s="82"/>
    </row>
    <row r="145" spans="1:46" ht="17.2" customHeight="1" x14ac:dyDescent="0.3">
      <c r="A145" s="10">
        <v>21</v>
      </c>
      <c r="B145" s="12">
        <v>2091</v>
      </c>
      <c r="C145" s="51" t="s">
        <v>1007</v>
      </c>
      <c r="D145" s="129"/>
      <c r="E145" s="130"/>
      <c r="F145" s="129"/>
      <c r="G145" s="131"/>
      <c r="H145" s="84"/>
      <c r="I145" s="140"/>
      <c r="J145" s="140"/>
      <c r="K145" s="140"/>
      <c r="L145" s="83"/>
      <c r="M145" s="34"/>
      <c r="N145" s="55"/>
      <c r="O145" s="76"/>
      <c r="P145" s="76"/>
      <c r="Q145" s="76"/>
      <c r="R145" s="76"/>
      <c r="S145" s="76"/>
      <c r="T145" s="103"/>
      <c r="U145" s="64"/>
      <c r="V145" s="63"/>
      <c r="W145" s="63"/>
      <c r="X145" s="63"/>
      <c r="Y145" s="105"/>
      <c r="Z145" s="105"/>
      <c r="AA145" s="7"/>
      <c r="AB145" s="34"/>
      <c r="AC145" s="53"/>
      <c r="AD145" s="53"/>
      <c r="AE145" s="53"/>
      <c r="AF145" s="53"/>
      <c r="AG145" s="53"/>
      <c r="AH145" s="34"/>
      <c r="AI145" s="34"/>
      <c r="AJ145" s="34"/>
      <c r="AK145" s="34"/>
      <c r="AL145" s="34"/>
      <c r="AM145" s="34"/>
      <c r="AN145" s="49"/>
      <c r="AO145" s="256" t="s">
        <v>877</v>
      </c>
      <c r="AP145" s="257"/>
      <c r="AQ145" s="257"/>
      <c r="AR145" s="258"/>
      <c r="AS145" s="167">
        <f>ROUND(I142,0)-AO148</f>
        <v>461</v>
      </c>
      <c r="AT145" s="82"/>
    </row>
    <row r="146" spans="1:46" ht="17.2" customHeight="1" x14ac:dyDescent="0.3">
      <c r="A146" s="10">
        <v>21</v>
      </c>
      <c r="B146" s="12">
        <v>2092</v>
      </c>
      <c r="C146" s="51" t="s">
        <v>1006</v>
      </c>
      <c r="D146" s="129"/>
      <c r="E146" s="130"/>
      <c r="F146" s="129"/>
      <c r="G146" s="130"/>
      <c r="H146" s="84"/>
      <c r="I146" s="140"/>
      <c r="J146" s="140"/>
      <c r="K146" s="140"/>
      <c r="L146" s="83"/>
      <c r="M146" s="2"/>
      <c r="N146" s="159"/>
      <c r="O146" s="159"/>
      <c r="P146" s="159"/>
      <c r="Q146" s="159"/>
      <c r="R146" s="159"/>
      <c r="S146" s="2"/>
      <c r="T146" s="43"/>
      <c r="U146" s="243" t="s">
        <v>871</v>
      </c>
      <c r="V146" s="239"/>
      <c r="W146" s="239"/>
      <c r="X146" s="239"/>
      <c r="Y146" s="239"/>
      <c r="Z146" s="240"/>
      <c r="AA146" s="247" t="s">
        <v>870</v>
      </c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59" t="s">
        <v>810</v>
      </c>
      <c r="AM146" s="249">
        <f>AM143</f>
        <v>0.7</v>
      </c>
      <c r="AN146" s="250"/>
      <c r="AO146" s="259"/>
      <c r="AP146" s="260"/>
      <c r="AQ146" s="260"/>
      <c r="AR146" s="261"/>
      <c r="AS146" s="167">
        <f>ROUND(I142*AM146,0)-AO148</f>
        <v>321</v>
      </c>
      <c r="AT146" s="82"/>
    </row>
    <row r="147" spans="1:46" ht="17.2" customHeight="1" x14ac:dyDescent="0.3">
      <c r="A147" s="10">
        <v>21</v>
      </c>
      <c r="B147" s="12">
        <v>2093</v>
      </c>
      <c r="C147" s="51" t="s">
        <v>1005</v>
      </c>
      <c r="D147" s="129"/>
      <c r="E147" s="130"/>
      <c r="F147" s="129"/>
      <c r="G147" s="130"/>
      <c r="H147" s="84"/>
      <c r="I147" s="140"/>
      <c r="J147" s="140"/>
      <c r="K147" s="140"/>
      <c r="L147" s="83"/>
      <c r="M147" s="8"/>
      <c r="N147" s="27"/>
      <c r="O147" s="27"/>
      <c r="P147" s="27"/>
      <c r="Q147" s="27"/>
      <c r="R147" s="27"/>
      <c r="S147" s="8"/>
      <c r="T147" s="20"/>
      <c r="U147" s="244"/>
      <c r="V147" s="245"/>
      <c r="W147" s="245"/>
      <c r="X147" s="245"/>
      <c r="Y147" s="245"/>
      <c r="Z147" s="246"/>
      <c r="AA147" s="247" t="s">
        <v>868</v>
      </c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59" t="s">
        <v>810</v>
      </c>
      <c r="AM147" s="249">
        <f>AM144</f>
        <v>0.5</v>
      </c>
      <c r="AN147" s="250"/>
      <c r="AO147" s="259"/>
      <c r="AP147" s="260"/>
      <c r="AQ147" s="260"/>
      <c r="AR147" s="261"/>
      <c r="AS147" s="167">
        <f>ROUND(I142*AM147,0)-AO148</f>
        <v>228</v>
      </c>
      <c r="AT147" s="82"/>
    </row>
    <row r="148" spans="1:46" ht="17.2" customHeight="1" x14ac:dyDescent="0.3">
      <c r="A148" s="10">
        <v>21</v>
      </c>
      <c r="B148" s="12">
        <v>2094</v>
      </c>
      <c r="C148" s="51" t="s">
        <v>1004</v>
      </c>
      <c r="D148" s="129"/>
      <c r="E148" s="130"/>
      <c r="F148" s="129"/>
      <c r="G148" s="130"/>
      <c r="H148" s="84"/>
      <c r="I148" s="140"/>
      <c r="J148" s="140"/>
      <c r="K148" s="140"/>
      <c r="L148" s="83"/>
      <c r="M148" s="239" t="s">
        <v>837</v>
      </c>
      <c r="N148" s="239"/>
      <c r="O148" s="239"/>
      <c r="P148" s="239"/>
      <c r="Q148" s="239"/>
      <c r="R148" s="239"/>
      <c r="S148" s="239"/>
      <c r="T148" s="240"/>
      <c r="U148" s="64"/>
      <c r="V148" s="63"/>
      <c r="W148" s="63"/>
      <c r="X148" s="63"/>
      <c r="Y148" s="105"/>
      <c r="Z148" s="105"/>
      <c r="AA148" s="7"/>
      <c r="AB148" s="2"/>
      <c r="AC148" s="142"/>
      <c r="AD148" s="142"/>
      <c r="AE148" s="142"/>
      <c r="AF148" s="142"/>
      <c r="AG148" s="142"/>
      <c r="AH148" s="2"/>
      <c r="AI148" s="2"/>
      <c r="AJ148" s="2"/>
      <c r="AK148" s="2"/>
      <c r="AL148" s="140"/>
      <c r="AM148" s="140"/>
      <c r="AN148" s="140"/>
      <c r="AO148" s="114">
        <f>AO136</f>
        <v>5</v>
      </c>
      <c r="AP148" s="69" t="s">
        <v>873</v>
      </c>
      <c r="AQ148" s="161"/>
      <c r="AR148" s="166"/>
      <c r="AS148" s="167">
        <f>ROUND(I142*S150,0)-AO148</f>
        <v>445</v>
      </c>
      <c r="AT148" s="82"/>
    </row>
    <row r="149" spans="1:46" ht="17.2" customHeight="1" x14ac:dyDescent="0.3">
      <c r="A149" s="10">
        <v>21</v>
      </c>
      <c r="B149" s="12">
        <v>2095</v>
      </c>
      <c r="C149" s="51" t="s">
        <v>1003</v>
      </c>
      <c r="D149" s="129"/>
      <c r="E149" s="130"/>
      <c r="F149" s="129"/>
      <c r="G149" s="130"/>
      <c r="H149" s="84"/>
      <c r="I149" s="140"/>
      <c r="J149" s="140"/>
      <c r="K149" s="140"/>
      <c r="L149" s="83"/>
      <c r="M149" s="241"/>
      <c r="N149" s="241"/>
      <c r="O149" s="241"/>
      <c r="P149" s="241"/>
      <c r="Q149" s="241"/>
      <c r="R149" s="241"/>
      <c r="S149" s="241"/>
      <c r="T149" s="242"/>
      <c r="U149" s="243" t="s">
        <v>871</v>
      </c>
      <c r="V149" s="239"/>
      <c r="W149" s="239"/>
      <c r="X149" s="239"/>
      <c r="Y149" s="239"/>
      <c r="Z149" s="240"/>
      <c r="AA149" s="247" t="s">
        <v>870</v>
      </c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59" t="s">
        <v>810</v>
      </c>
      <c r="AM149" s="249">
        <f>AM146</f>
        <v>0.7</v>
      </c>
      <c r="AN149" s="250"/>
      <c r="AO149" s="44"/>
      <c r="AP149" s="142"/>
      <c r="AQ149" s="161"/>
      <c r="AR149" s="166"/>
      <c r="AS149" s="167">
        <f>ROUND(ROUND(I142*S150,0)*AM149,0)-AO148</f>
        <v>310</v>
      </c>
      <c r="AT149" s="82"/>
    </row>
    <row r="150" spans="1:46" ht="17.2" customHeight="1" x14ac:dyDescent="0.3">
      <c r="A150" s="10">
        <v>21</v>
      </c>
      <c r="B150" s="12">
        <v>2096</v>
      </c>
      <c r="C150" s="51" t="s">
        <v>1002</v>
      </c>
      <c r="D150" s="129"/>
      <c r="E150" s="130"/>
      <c r="F150" s="129"/>
      <c r="G150" s="130"/>
      <c r="H150" s="84"/>
      <c r="I150" s="140"/>
      <c r="J150" s="140"/>
      <c r="K150" s="140"/>
      <c r="L150" s="83"/>
      <c r="M150" s="69"/>
      <c r="N150" s="69"/>
      <c r="O150" s="69"/>
      <c r="P150" s="69"/>
      <c r="Q150" s="69"/>
      <c r="R150" s="142" t="s">
        <v>810</v>
      </c>
      <c r="S150" s="252">
        <f>S144</f>
        <v>0.96499999999999997</v>
      </c>
      <c r="T150" s="253"/>
      <c r="U150" s="244"/>
      <c r="V150" s="245"/>
      <c r="W150" s="245"/>
      <c r="X150" s="245"/>
      <c r="Y150" s="245"/>
      <c r="Z150" s="246"/>
      <c r="AA150" s="247" t="s">
        <v>868</v>
      </c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59" t="s">
        <v>810</v>
      </c>
      <c r="AM150" s="249">
        <f>AM147</f>
        <v>0.5</v>
      </c>
      <c r="AN150" s="250"/>
      <c r="AO150" s="42"/>
      <c r="AP150" s="126"/>
      <c r="AQ150" s="152"/>
      <c r="AR150" s="163"/>
      <c r="AS150" s="167">
        <f>ROUND(ROUND(I142*S150,0)*AM150,0)-AO148</f>
        <v>220</v>
      </c>
      <c r="AT150" s="82"/>
    </row>
    <row r="151" spans="1:46" ht="17.2" customHeight="1" x14ac:dyDescent="0.3">
      <c r="A151" s="10">
        <v>21</v>
      </c>
      <c r="B151" s="12">
        <v>1411</v>
      </c>
      <c r="C151" s="51" t="s">
        <v>1001</v>
      </c>
      <c r="D151" s="129"/>
      <c r="E151" s="130"/>
      <c r="F151" s="263" t="s">
        <v>1000</v>
      </c>
      <c r="G151" s="264"/>
      <c r="H151" s="68" t="s">
        <v>923</v>
      </c>
      <c r="I151" s="127"/>
      <c r="J151" s="127"/>
      <c r="K151" s="127"/>
      <c r="L151" s="127"/>
      <c r="M151" s="34"/>
      <c r="N151" s="55"/>
      <c r="O151" s="76"/>
      <c r="P151" s="76"/>
      <c r="Q151" s="76"/>
      <c r="R151" s="76"/>
      <c r="S151" s="76"/>
      <c r="T151" s="103"/>
      <c r="U151" s="63"/>
      <c r="V151" s="63"/>
      <c r="W151" s="63"/>
      <c r="X151" s="63"/>
      <c r="Y151" s="105"/>
      <c r="Z151" s="105"/>
      <c r="AA151" s="7"/>
      <c r="AB151" s="34"/>
      <c r="AC151" s="53"/>
      <c r="AD151" s="53"/>
      <c r="AE151" s="53"/>
      <c r="AF151" s="53"/>
      <c r="AG151" s="53"/>
      <c r="AH151" s="34"/>
      <c r="AI151" s="34"/>
      <c r="AJ151" s="34"/>
      <c r="AK151" s="34"/>
      <c r="AL151" s="34"/>
      <c r="AM151" s="7"/>
      <c r="AN151" s="7"/>
      <c r="AO151" s="105"/>
      <c r="AP151" s="7"/>
      <c r="AQ151" s="7"/>
      <c r="AR151" s="35"/>
      <c r="AS151" s="167">
        <f>ROUND(I153,0)</f>
        <v>437</v>
      </c>
      <c r="AT151" s="82"/>
    </row>
    <row r="152" spans="1:46" ht="17.2" customHeight="1" x14ac:dyDescent="0.3">
      <c r="A152" s="10">
        <v>21</v>
      </c>
      <c r="B152" s="12">
        <v>1412</v>
      </c>
      <c r="C152" s="51" t="s">
        <v>999</v>
      </c>
      <c r="D152" s="129"/>
      <c r="E152" s="130"/>
      <c r="F152" s="265"/>
      <c r="G152" s="266"/>
      <c r="H152" s="129"/>
      <c r="I152" s="130"/>
      <c r="J152" s="130"/>
      <c r="K152" s="130"/>
      <c r="L152" s="130"/>
      <c r="M152" s="2"/>
      <c r="N152" s="159"/>
      <c r="O152" s="159"/>
      <c r="P152" s="159"/>
      <c r="Q152" s="159"/>
      <c r="R152" s="159"/>
      <c r="S152" s="2"/>
      <c r="T152" s="43"/>
      <c r="U152" s="239" t="s">
        <v>871</v>
      </c>
      <c r="V152" s="239"/>
      <c r="W152" s="239"/>
      <c r="X152" s="239"/>
      <c r="Y152" s="239"/>
      <c r="Z152" s="240"/>
      <c r="AA152" s="247" t="s">
        <v>870</v>
      </c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59" t="s">
        <v>810</v>
      </c>
      <c r="AM152" s="249">
        <f>AM149</f>
        <v>0.7</v>
      </c>
      <c r="AN152" s="249"/>
      <c r="AO152" s="30"/>
      <c r="AP152" s="7"/>
      <c r="AQ152" s="7"/>
      <c r="AR152" s="35"/>
      <c r="AS152" s="167">
        <f>ROUND(I153*AM152,0)</f>
        <v>306</v>
      </c>
      <c r="AT152" s="82"/>
    </row>
    <row r="153" spans="1:46" ht="17.2" customHeight="1" x14ac:dyDescent="0.3">
      <c r="A153" s="10">
        <v>21</v>
      </c>
      <c r="B153" s="12">
        <v>2097</v>
      </c>
      <c r="C153" s="51" t="s">
        <v>998</v>
      </c>
      <c r="D153" s="129"/>
      <c r="E153" s="130"/>
      <c r="F153" s="265"/>
      <c r="G153" s="266"/>
      <c r="H153" s="44"/>
      <c r="I153" s="254">
        <v>437</v>
      </c>
      <c r="J153" s="254"/>
      <c r="K153" s="2" t="s">
        <v>809</v>
      </c>
      <c r="L153" s="2"/>
      <c r="M153" s="2"/>
      <c r="N153" s="159"/>
      <c r="O153" s="159"/>
      <c r="P153" s="159"/>
      <c r="Q153" s="159"/>
      <c r="R153" s="159"/>
      <c r="S153" s="2"/>
      <c r="T153" s="43"/>
      <c r="U153" s="245"/>
      <c r="V153" s="245"/>
      <c r="W153" s="245"/>
      <c r="X153" s="245"/>
      <c r="Y153" s="245"/>
      <c r="Z153" s="246"/>
      <c r="AA153" s="247" t="s">
        <v>868</v>
      </c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59" t="s">
        <v>810</v>
      </c>
      <c r="AM153" s="249">
        <f>AM150</f>
        <v>0.5</v>
      </c>
      <c r="AN153" s="249"/>
      <c r="AO153" s="30"/>
      <c r="AP153" s="7"/>
      <c r="AQ153" s="7"/>
      <c r="AR153" s="35"/>
      <c r="AS153" s="167">
        <f>ROUND(I153*AM153,0)</f>
        <v>219</v>
      </c>
      <c r="AT153" s="82"/>
    </row>
    <row r="154" spans="1:46" ht="17.2" customHeight="1" x14ac:dyDescent="0.3">
      <c r="A154" s="10">
        <v>21</v>
      </c>
      <c r="B154" s="12">
        <v>2098</v>
      </c>
      <c r="C154" s="51" t="s">
        <v>997</v>
      </c>
      <c r="D154" s="129"/>
      <c r="E154" s="130"/>
      <c r="F154" s="265"/>
      <c r="G154" s="266"/>
      <c r="H154" s="60"/>
      <c r="I154" s="140"/>
      <c r="J154" s="140"/>
      <c r="K154" s="140"/>
      <c r="L154" s="140"/>
      <c r="M154" s="130"/>
      <c r="N154" s="130"/>
      <c r="O154" s="130"/>
      <c r="P154" s="130"/>
      <c r="Q154" s="130"/>
      <c r="R154" s="130"/>
      <c r="S154" s="130"/>
      <c r="T154" s="131"/>
      <c r="U154" s="63"/>
      <c r="V154" s="63"/>
      <c r="W154" s="63"/>
      <c r="X154" s="63"/>
      <c r="Y154" s="105"/>
      <c r="Z154" s="105"/>
      <c r="AA154" s="7"/>
      <c r="AB154" s="34"/>
      <c r="AC154" s="53"/>
      <c r="AD154" s="53"/>
      <c r="AE154" s="53"/>
      <c r="AF154" s="53"/>
      <c r="AG154" s="53"/>
      <c r="AH154" s="34"/>
      <c r="AI154" s="34"/>
      <c r="AJ154" s="34"/>
      <c r="AK154" s="34"/>
      <c r="AL154" s="34"/>
      <c r="AM154" s="34"/>
      <c r="AN154" s="49"/>
      <c r="AO154" s="256" t="s">
        <v>877</v>
      </c>
      <c r="AP154" s="257"/>
      <c r="AQ154" s="257"/>
      <c r="AR154" s="258"/>
      <c r="AS154" s="167">
        <f>ROUND(I153,0)-AO156</f>
        <v>432</v>
      </c>
      <c r="AT154" s="82"/>
    </row>
    <row r="155" spans="1:46" ht="17.2" customHeight="1" x14ac:dyDescent="0.3">
      <c r="A155" s="10">
        <v>21</v>
      </c>
      <c r="B155" s="12">
        <v>2099</v>
      </c>
      <c r="C155" s="51" t="s">
        <v>996</v>
      </c>
      <c r="D155" s="129"/>
      <c r="E155" s="130"/>
      <c r="F155" s="265"/>
      <c r="G155" s="266"/>
      <c r="H155" s="84"/>
      <c r="I155" s="140"/>
      <c r="J155" s="140"/>
      <c r="K155" s="140"/>
      <c r="L155" s="140"/>
      <c r="M155" s="130"/>
      <c r="N155" s="130"/>
      <c r="O155" s="130"/>
      <c r="P155" s="130"/>
      <c r="Q155" s="130"/>
      <c r="R155" s="130"/>
      <c r="S155" s="130"/>
      <c r="T155" s="131"/>
      <c r="U155" s="239" t="s">
        <v>871</v>
      </c>
      <c r="V155" s="239"/>
      <c r="W155" s="239"/>
      <c r="X155" s="239"/>
      <c r="Y155" s="239"/>
      <c r="Z155" s="240"/>
      <c r="AA155" s="247" t="s">
        <v>870</v>
      </c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59" t="s">
        <v>810</v>
      </c>
      <c r="AM155" s="249">
        <f>AM152</f>
        <v>0.7</v>
      </c>
      <c r="AN155" s="250"/>
      <c r="AO155" s="259"/>
      <c r="AP155" s="260"/>
      <c r="AQ155" s="260"/>
      <c r="AR155" s="261"/>
      <c r="AS155" s="167">
        <f>ROUND(I153*AM155,0)-AO156</f>
        <v>301</v>
      </c>
      <c r="AT155" s="82"/>
    </row>
    <row r="156" spans="1:46" ht="17.2" customHeight="1" x14ac:dyDescent="0.3">
      <c r="A156" s="10">
        <v>21</v>
      </c>
      <c r="B156" s="12">
        <v>2100</v>
      </c>
      <c r="C156" s="51" t="s">
        <v>995</v>
      </c>
      <c r="D156" s="129"/>
      <c r="E156" s="130"/>
      <c r="F156" s="265"/>
      <c r="G156" s="266"/>
      <c r="H156" s="84"/>
      <c r="I156" s="140"/>
      <c r="J156" s="140"/>
      <c r="K156" s="140"/>
      <c r="L156" s="140"/>
      <c r="M156" s="69"/>
      <c r="N156" s="69"/>
      <c r="O156" s="69"/>
      <c r="P156" s="69"/>
      <c r="Q156" s="69"/>
      <c r="R156" s="142"/>
      <c r="S156" s="252"/>
      <c r="T156" s="253"/>
      <c r="U156" s="245"/>
      <c r="V156" s="245"/>
      <c r="W156" s="245"/>
      <c r="X156" s="245"/>
      <c r="Y156" s="245"/>
      <c r="Z156" s="246"/>
      <c r="AA156" s="247" t="s">
        <v>868</v>
      </c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59" t="s">
        <v>810</v>
      </c>
      <c r="AM156" s="249">
        <f>AM153</f>
        <v>0.5</v>
      </c>
      <c r="AN156" s="250"/>
      <c r="AO156" s="37">
        <f>AO148</f>
        <v>5</v>
      </c>
      <c r="AP156" s="11" t="s">
        <v>873</v>
      </c>
      <c r="AQ156" s="152"/>
      <c r="AR156" s="163"/>
      <c r="AS156" s="167">
        <f>ROUND(I153*AM156,0)-5</f>
        <v>214</v>
      </c>
      <c r="AT156" s="82"/>
    </row>
    <row r="157" spans="1:46" ht="17.2" customHeight="1" x14ac:dyDescent="0.3">
      <c r="A157" s="10">
        <v>21</v>
      </c>
      <c r="B157" s="12">
        <v>1421</v>
      </c>
      <c r="C157" s="51" t="s">
        <v>994</v>
      </c>
      <c r="D157" s="129"/>
      <c r="E157" s="130"/>
      <c r="F157" s="265"/>
      <c r="G157" s="266"/>
      <c r="H157" s="68" t="s">
        <v>910</v>
      </c>
      <c r="I157" s="67"/>
      <c r="J157" s="67"/>
      <c r="K157" s="67"/>
      <c r="L157" s="67"/>
      <c r="M157" s="34"/>
      <c r="N157" s="55"/>
      <c r="O157" s="76"/>
      <c r="P157" s="76"/>
      <c r="Q157" s="76"/>
      <c r="R157" s="76"/>
      <c r="S157" s="76"/>
      <c r="T157" s="103"/>
      <c r="U157" s="63"/>
      <c r="V157" s="63"/>
      <c r="W157" s="63"/>
      <c r="X157" s="63"/>
      <c r="Y157" s="105"/>
      <c r="Z157" s="105"/>
      <c r="AA157" s="7"/>
      <c r="AB157" s="34"/>
      <c r="AC157" s="53"/>
      <c r="AD157" s="53"/>
      <c r="AE157" s="53"/>
      <c r="AF157" s="53"/>
      <c r="AG157" s="53"/>
      <c r="AH157" s="34"/>
      <c r="AI157" s="34"/>
      <c r="AJ157" s="34"/>
      <c r="AK157" s="34"/>
      <c r="AL157" s="34"/>
      <c r="AM157" s="7"/>
      <c r="AN157" s="7"/>
      <c r="AO157" s="105"/>
      <c r="AP157" s="7"/>
      <c r="AQ157" s="7"/>
      <c r="AR157" s="35"/>
      <c r="AS157" s="167">
        <f>ROUND(I159,0)</f>
        <v>401</v>
      </c>
      <c r="AT157" s="82"/>
    </row>
    <row r="158" spans="1:46" ht="17.2" customHeight="1" x14ac:dyDescent="0.3">
      <c r="A158" s="10">
        <v>21</v>
      </c>
      <c r="B158" s="12">
        <v>1422</v>
      </c>
      <c r="C158" s="51" t="s">
        <v>993</v>
      </c>
      <c r="D158" s="129"/>
      <c r="E158" s="130"/>
      <c r="F158" s="265"/>
      <c r="G158" s="266"/>
      <c r="H158" s="66"/>
      <c r="I158" s="65"/>
      <c r="J158" s="65"/>
      <c r="K158" s="65"/>
      <c r="L158" s="65"/>
      <c r="M158" s="2"/>
      <c r="N158" s="159"/>
      <c r="O158" s="159"/>
      <c r="P158" s="159"/>
      <c r="Q158" s="159"/>
      <c r="R158" s="159"/>
      <c r="S158" s="2"/>
      <c r="T158" s="43"/>
      <c r="U158" s="239" t="s">
        <v>871</v>
      </c>
      <c r="V158" s="239"/>
      <c r="W158" s="239"/>
      <c r="X158" s="239"/>
      <c r="Y158" s="239"/>
      <c r="Z158" s="240"/>
      <c r="AA158" s="247" t="s">
        <v>870</v>
      </c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59" t="s">
        <v>810</v>
      </c>
      <c r="AM158" s="249">
        <f>AM155</f>
        <v>0.7</v>
      </c>
      <c r="AN158" s="249"/>
      <c r="AO158" s="30"/>
      <c r="AP158" s="7"/>
      <c r="AQ158" s="7"/>
      <c r="AR158" s="35"/>
      <c r="AS158" s="167">
        <f>ROUND(I159*AM158,0)</f>
        <v>281</v>
      </c>
      <c r="AT158" s="82"/>
    </row>
    <row r="159" spans="1:46" ht="17.2" customHeight="1" x14ac:dyDescent="0.3">
      <c r="A159" s="10">
        <v>21</v>
      </c>
      <c r="B159" s="12">
        <v>2101</v>
      </c>
      <c r="C159" s="51" t="s">
        <v>992</v>
      </c>
      <c r="D159" s="129"/>
      <c r="E159" s="130"/>
      <c r="F159" s="265"/>
      <c r="G159" s="266"/>
      <c r="H159" s="44"/>
      <c r="I159" s="254">
        <v>401</v>
      </c>
      <c r="J159" s="254"/>
      <c r="K159" s="2" t="s">
        <v>809</v>
      </c>
      <c r="L159" s="2"/>
      <c r="M159" s="2"/>
      <c r="N159" s="159"/>
      <c r="O159" s="159"/>
      <c r="P159" s="159"/>
      <c r="Q159" s="159"/>
      <c r="R159" s="159"/>
      <c r="S159" s="2"/>
      <c r="T159" s="43"/>
      <c r="U159" s="245"/>
      <c r="V159" s="245"/>
      <c r="W159" s="245"/>
      <c r="X159" s="245"/>
      <c r="Y159" s="245"/>
      <c r="Z159" s="246"/>
      <c r="AA159" s="247" t="s">
        <v>868</v>
      </c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59" t="s">
        <v>810</v>
      </c>
      <c r="AM159" s="249">
        <f>AM156</f>
        <v>0.5</v>
      </c>
      <c r="AN159" s="249"/>
      <c r="AO159" s="30"/>
      <c r="AP159" s="7"/>
      <c r="AQ159" s="7"/>
      <c r="AR159" s="35"/>
      <c r="AS159" s="167">
        <f>ROUND(I159*AM159,0)</f>
        <v>201</v>
      </c>
      <c r="AT159" s="82"/>
    </row>
    <row r="160" spans="1:46" ht="17.2" customHeight="1" x14ac:dyDescent="0.3">
      <c r="A160" s="10">
        <v>21</v>
      </c>
      <c r="B160" s="12">
        <v>2102</v>
      </c>
      <c r="C160" s="51" t="s">
        <v>991</v>
      </c>
      <c r="D160" s="129"/>
      <c r="E160" s="130"/>
      <c r="F160" s="265"/>
      <c r="G160" s="266"/>
      <c r="H160" s="60"/>
      <c r="I160" s="140"/>
      <c r="J160" s="140"/>
      <c r="K160" s="140"/>
      <c r="L160" s="140"/>
      <c r="M160" s="2"/>
      <c r="N160" s="2"/>
      <c r="O160" s="2"/>
      <c r="P160" s="2"/>
      <c r="Q160" s="2"/>
      <c r="R160" s="2"/>
      <c r="S160" s="2"/>
      <c r="T160" s="43"/>
      <c r="U160" s="63"/>
      <c r="V160" s="63"/>
      <c r="W160" s="63"/>
      <c r="X160" s="63"/>
      <c r="Y160" s="105"/>
      <c r="Z160" s="105"/>
      <c r="AA160" s="7"/>
      <c r="AB160" s="34"/>
      <c r="AC160" s="53"/>
      <c r="AD160" s="53"/>
      <c r="AE160" s="53"/>
      <c r="AF160" s="53"/>
      <c r="AG160" s="53"/>
      <c r="AH160" s="34"/>
      <c r="AI160" s="34"/>
      <c r="AJ160" s="34"/>
      <c r="AK160" s="34"/>
      <c r="AL160" s="34"/>
      <c r="AM160" s="34"/>
      <c r="AN160" s="49"/>
      <c r="AO160" s="256" t="s">
        <v>877</v>
      </c>
      <c r="AP160" s="257"/>
      <c r="AQ160" s="257"/>
      <c r="AR160" s="258"/>
      <c r="AS160" s="167">
        <f>ROUND(I159,0)-AO162</f>
        <v>396</v>
      </c>
      <c r="AT160" s="82"/>
    </row>
    <row r="161" spans="1:48" ht="17.2" customHeight="1" x14ac:dyDescent="0.3">
      <c r="A161" s="10">
        <v>21</v>
      </c>
      <c r="B161" s="12">
        <v>2103</v>
      </c>
      <c r="C161" s="51" t="s">
        <v>990</v>
      </c>
      <c r="D161" s="129"/>
      <c r="E161" s="130"/>
      <c r="F161" s="265"/>
      <c r="G161" s="266"/>
      <c r="H161" s="84"/>
      <c r="I161" s="140"/>
      <c r="J161" s="140"/>
      <c r="K161" s="140"/>
      <c r="L161" s="140"/>
      <c r="M161" s="2"/>
      <c r="N161" s="2"/>
      <c r="O161" s="2"/>
      <c r="P161" s="2"/>
      <c r="Q161" s="2"/>
      <c r="R161" s="2"/>
      <c r="S161" s="2"/>
      <c r="T161" s="43"/>
      <c r="U161" s="239" t="s">
        <v>871</v>
      </c>
      <c r="V161" s="239"/>
      <c r="W161" s="239"/>
      <c r="X161" s="239"/>
      <c r="Y161" s="239"/>
      <c r="Z161" s="240"/>
      <c r="AA161" s="247" t="s">
        <v>870</v>
      </c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59" t="s">
        <v>810</v>
      </c>
      <c r="AM161" s="249">
        <f>AM158</f>
        <v>0.7</v>
      </c>
      <c r="AN161" s="250"/>
      <c r="AO161" s="259"/>
      <c r="AP161" s="260"/>
      <c r="AQ161" s="260"/>
      <c r="AR161" s="261"/>
      <c r="AS161" s="167">
        <f>ROUND(I159*AM161,0)-AO162</f>
        <v>276</v>
      </c>
      <c r="AT161" s="82"/>
    </row>
    <row r="162" spans="1:48" ht="17.2" customHeight="1" x14ac:dyDescent="0.3">
      <c r="A162" s="10">
        <v>21</v>
      </c>
      <c r="B162" s="12">
        <v>2104</v>
      </c>
      <c r="C162" s="51" t="s">
        <v>989</v>
      </c>
      <c r="D162" s="129"/>
      <c r="E162" s="130"/>
      <c r="F162" s="265"/>
      <c r="G162" s="266"/>
      <c r="H162" s="84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83"/>
      <c r="U162" s="245"/>
      <c r="V162" s="245"/>
      <c r="W162" s="245"/>
      <c r="X162" s="245"/>
      <c r="Y162" s="245"/>
      <c r="Z162" s="246"/>
      <c r="AA162" s="247" t="s">
        <v>868</v>
      </c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59" t="s">
        <v>810</v>
      </c>
      <c r="AM162" s="249">
        <f>AM159</f>
        <v>0.5</v>
      </c>
      <c r="AN162" s="250"/>
      <c r="AO162" s="37">
        <f>AO156</f>
        <v>5</v>
      </c>
      <c r="AP162" s="11" t="s">
        <v>873</v>
      </c>
      <c r="AQ162" s="152"/>
      <c r="AR162" s="163"/>
      <c r="AS162" s="167">
        <f>ROUND(I159*AM162,0)-5</f>
        <v>196</v>
      </c>
      <c r="AT162" s="82"/>
    </row>
    <row r="163" spans="1:48" ht="17.2" customHeight="1" x14ac:dyDescent="0.3">
      <c r="A163" s="10">
        <v>21</v>
      </c>
      <c r="B163" s="12">
        <v>1431</v>
      </c>
      <c r="C163" s="51" t="s">
        <v>988</v>
      </c>
      <c r="D163" s="129"/>
      <c r="E163" s="130"/>
      <c r="F163" s="129"/>
      <c r="G163" s="130"/>
      <c r="H163" s="48" t="s">
        <v>897</v>
      </c>
      <c r="I163" s="34"/>
      <c r="J163" s="34"/>
      <c r="K163" s="34"/>
      <c r="L163" s="34"/>
      <c r="M163" s="34"/>
      <c r="N163" s="55"/>
      <c r="O163" s="76"/>
      <c r="P163" s="76"/>
      <c r="Q163" s="76"/>
      <c r="R163" s="76"/>
      <c r="S163" s="76"/>
      <c r="T163" s="103"/>
      <c r="U163" s="63"/>
      <c r="V163" s="63"/>
      <c r="W163" s="63"/>
      <c r="X163" s="63"/>
      <c r="Y163" s="105"/>
      <c r="Z163" s="105"/>
      <c r="AA163" s="7"/>
      <c r="AB163" s="34"/>
      <c r="AC163" s="53"/>
      <c r="AD163" s="53"/>
      <c r="AE163" s="53"/>
      <c r="AF163" s="53"/>
      <c r="AG163" s="53"/>
      <c r="AH163" s="34"/>
      <c r="AI163" s="34"/>
      <c r="AJ163" s="34"/>
      <c r="AK163" s="34"/>
      <c r="AL163" s="34"/>
      <c r="AM163" s="7"/>
      <c r="AN163" s="7"/>
      <c r="AO163" s="105"/>
      <c r="AP163" s="7"/>
      <c r="AQ163" s="7"/>
      <c r="AR163" s="35"/>
      <c r="AS163" s="167">
        <f>ROUND(I165,0)</f>
        <v>374</v>
      </c>
      <c r="AT163" s="82"/>
    </row>
    <row r="164" spans="1:48" ht="17.2" customHeight="1" x14ac:dyDescent="0.3">
      <c r="A164" s="10">
        <v>21</v>
      </c>
      <c r="B164" s="12">
        <v>1432</v>
      </c>
      <c r="C164" s="51" t="s">
        <v>987</v>
      </c>
      <c r="D164" s="129"/>
      <c r="E164" s="130"/>
      <c r="F164" s="129"/>
      <c r="G164" s="130"/>
      <c r="H164" s="44"/>
      <c r="I164" s="140"/>
      <c r="J164" s="2"/>
      <c r="K164" s="2"/>
      <c r="L164" s="2"/>
      <c r="M164" s="2"/>
      <c r="N164" s="159"/>
      <c r="O164" s="159"/>
      <c r="P164" s="159"/>
      <c r="Q164" s="159"/>
      <c r="R164" s="159"/>
      <c r="S164" s="2"/>
      <c r="T164" s="43"/>
      <c r="U164" s="239" t="s">
        <v>871</v>
      </c>
      <c r="V164" s="239"/>
      <c r="W164" s="239"/>
      <c r="X164" s="239"/>
      <c r="Y164" s="239"/>
      <c r="Z164" s="240"/>
      <c r="AA164" s="247" t="s">
        <v>870</v>
      </c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59" t="s">
        <v>810</v>
      </c>
      <c r="AM164" s="249">
        <f>AM161</f>
        <v>0.7</v>
      </c>
      <c r="AN164" s="249"/>
      <c r="AO164" s="30"/>
      <c r="AP164" s="7"/>
      <c r="AQ164" s="7"/>
      <c r="AR164" s="35"/>
      <c r="AS164" s="167">
        <f>ROUND(I165*AM164,0)</f>
        <v>262</v>
      </c>
      <c r="AT164" s="82"/>
    </row>
    <row r="165" spans="1:48" ht="17.2" customHeight="1" x14ac:dyDescent="0.3">
      <c r="A165" s="10">
        <v>21</v>
      </c>
      <c r="B165" s="12">
        <v>2105</v>
      </c>
      <c r="C165" s="51" t="s">
        <v>986</v>
      </c>
      <c r="D165" s="129"/>
      <c r="E165" s="130"/>
      <c r="F165" s="129"/>
      <c r="G165" s="130"/>
      <c r="H165" s="44"/>
      <c r="I165" s="254">
        <v>374</v>
      </c>
      <c r="J165" s="254"/>
      <c r="K165" s="2" t="s">
        <v>809</v>
      </c>
      <c r="L165" s="2"/>
      <c r="M165" s="2"/>
      <c r="N165" s="159"/>
      <c r="O165" s="159"/>
      <c r="P165" s="159"/>
      <c r="Q165" s="159"/>
      <c r="R165" s="159"/>
      <c r="S165" s="2"/>
      <c r="T165" s="43"/>
      <c r="U165" s="245"/>
      <c r="V165" s="245"/>
      <c r="W165" s="245"/>
      <c r="X165" s="245"/>
      <c r="Y165" s="245"/>
      <c r="Z165" s="246"/>
      <c r="AA165" s="247" t="s">
        <v>868</v>
      </c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59" t="s">
        <v>810</v>
      </c>
      <c r="AM165" s="249">
        <f>AM162</f>
        <v>0.5</v>
      </c>
      <c r="AN165" s="249"/>
      <c r="AO165" s="30"/>
      <c r="AP165" s="7"/>
      <c r="AQ165" s="7"/>
      <c r="AR165" s="35"/>
      <c r="AS165" s="167">
        <f>ROUND(I165*AM165,0)</f>
        <v>187</v>
      </c>
      <c r="AT165" s="82"/>
    </row>
    <row r="166" spans="1:48" ht="17.2" customHeight="1" x14ac:dyDescent="0.3">
      <c r="A166" s="10">
        <v>21</v>
      </c>
      <c r="B166" s="12">
        <v>2106</v>
      </c>
      <c r="C166" s="51" t="s">
        <v>985</v>
      </c>
      <c r="D166" s="129"/>
      <c r="E166" s="130"/>
      <c r="F166" s="129"/>
      <c r="G166" s="130"/>
      <c r="H166" s="6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83"/>
      <c r="U166" s="63"/>
      <c r="V166" s="63"/>
      <c r="W166" s="63"/>
      <c r="X166" s="63"/>
      <c r="Y166" s="105"/>
      <c r="Z166" s="105"/>
      <c r="AA166" s="7"/>
      <c r="AB166" s="34"/>
      <c r="AC166" s="53"/>
      <c r="AD166" s="53"/>
      <c r="AE166" s="53"/>
      <c r="AF166" s="53"/>
      <c r="AG166" s="53"/>
      <c r="AH166" s="34"/>
      <c r="AI166" s="34"/>
      <c r="AJ166" s="34"/>
      <c r="AK166" s="34"/>
      <c r="AL166" s="34"/>
      <c r="AM166" s="34"/>
      <c r="AN166" s="49"/>
      <c r="AO166" s="256" t="s">
        <v>877</v>
      </c>
      <c r="AP166" s="257"/>
      <c r="AQ166" s="257"/>
      <c r="AR166" s="258"/>
      <c r="AS166" s="167">
        <f>ROUND(I165,0)-AO168</f>
        <v>369</v>
      </c>
      <c r="AT166" s="82"/>
    </row>
    <row r="167" spans="1:48" ht="17.2" customHeight="1" x14ac:dyDescent="0.3">
      <c r="A167" s="10">
        <v>21</v>
      </c>
      <c r="B167" s="12">
        <v>2107</v>
      </c>
      <c r="C167" s="51" t="s">
        <v>984</v>
      </c>
      <c r="D167" s="129"/>
      <c r="E167" s="130"/>
      <c r="F167" s="129"/>
      <c r="G167" s="130"/>
      <c r="H167" s="84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83"/>
      <c r="U167" s="239" t="s">
        <v>871</v>
      </c>
      <c r="V167" s="239"/>
      <c r="W167" s="239"/>
      <c r="X167" s="239"/>
      <c r="Y167" s="239"/>
      <c r="Z167" s="240"/>
      <c r="AA167" s="247" t="s">
        <v>870</v>
      </c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59" t="s">
        <v>810</v>
      </c>
      <c r="AM167" s="249">
        <f>AM164</f>
        <v>0.7</v>
      </c>
      <c r="AN167" s="250"/>
      <c r="AO167" s="259"/>
      <c r="AP167" s="260"/>
      <c r="AQ167" s="260"/>
      <c r="AR167" s="261"/>
      <c r="AS167" s="167">
        <f>ROUND(I165*AM167,0)-AO168</f>
        <v>257</v>
      </c>
      <c r="AT167" s="82"/>
    </row>
    <row r="168" spans="1:48" ht="17.2" customHeight="1" x14ac:dyDescent="0.3">
      <c r="A168" s="10">
        <v>21</v>
      </c>
      <c r="B168" s="12">
        <v>2108</v>
      </c>
      <c r="C168" s="51" t="s">
        <v>983</v>
      </c>
      <c r="D168" s="129"/>
      <c r="E168" s="130"/>
      <c r="F168" s="129"/>
      <c r="G168" s="130"/>
      <c r="H168" s="84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83"/>
      <c r="U168" s="245"/>
      <c r="V168" s="245"/>
      <c r="W168" s="245"/>
      <c r="X168" s="245"/>
      <c r="Y168" s="245"/>
      <c r="Z168" s="246"/>
      <c r="AA168" s="247" t="s">
        <v>868</v>
      </c>
      <c r="AB168" s="248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59" t="s">
        <v>810</v>
      </c>
      <c r="AM168" s="249">
        <f>AM165</f>
        <v>0.5</v>
      </c>
      <c r="AN168" s="250"/>
      <c r="AO168" s="37">
        <f>AO162</f>
        <v>5</v>
      </c>
      <c r="AP168" s="11" t="s">
        <v>873</v>
      </c>
      <c r="AQ168" s="152"/>
      <c r="AR168" s="163"/>
      <c r="AS168" s="167">
        <f>ROUND(I165*AM168,0)-5</f>
        <v>182</v>
      </c>
      <c r="AT168" s="82"/>
    </row>
    <row r="169" spans="1:48" ht="17.2" customHeight="1" x14ac:dyDescent="0.3">
      <c r="A169" s="10">
        <v>21</v>
      </c>
      <c r="B169" s="12">
        <v>1441</v>
      </c>
      <c r="C169" s="51" t="s">
        <v>982</v>
      </c>
      <c r="D169" s="129"/>
      <c r="E169" s="130"/>
      <c r="F169" s="129"/>
      <c r="G169" s="130"/>
      <c r="H169" s="48" t="s">
        <v>884</v>
      </c>
      <c r="I169" s="34"/>
      <c r="J169" s="34"/>
      <c r="K169" s="34"/>
      <c r="L169" s="34"/>
      <c r="M169" s="34"/>
      <c r="N169" s="55"/>
      <c r="O169" s="76"/>
      <c r="P169" s="76"/>
      <c r="Q169" s="76"/>
      <c r="R169" s="76"/>
      <c r="S169" s="76"/>
      <c r="T169" s="103"/>
      <c r="U169" s="63"/>
      <c r="V169" s="63"/>
      <c r="W169" s="63"/>
      <c r="X169" s="63"/>
      <c r="Y169" s="105"/>
      <c r="Z169" s="105"/>
      <c r="AA169" s="7"/>
      <c r="AB169" s="34"/>
      <c r="AC169" s="53"/>
      <c r="AD169" s="53"/>
      <c r="AE169" s="53"/>
      <c r="AF169" s="53"/>
      <c r="AG169" s="53"/>
      <c r="AH169" s="34"/>
      <c r="AI169" s="34"/>
      <c r="AJ169" s="34"/>
      <c r="AK169" s="34"/>
      <c r="AL169" s="34"/>
      <c r="AM169" s="7"/>
      <c r="AN169" s="7"/>
      <c r="AO169" s="105"/>
      <c r="AP169" s="7"/>
      <c r="AQ169" s="7"/>
      <c r="AR169" s="35"/>
      <c r="AS169" s="167">
        <f>ROUND(I171,0)</f>
        <v>354</v>
      </c>
      <c r="AT169" s="82"/>
      <c r="AV169" s="140"/>
    </row>
    <row r="170" spans="1:48" ht="17.2" customHeight="1" x14ac:dyDescent="0.3">
      <c r="A170" s="10">
        <v>21</v>
      </c>
      <c r="B170" s="12">
        <v>1442</v>
      </c>
      <c r="C170" s="51" t="s">
        <v>981</v>
      </c>
      <c r="D170" s="129"/>
      <c r="E170" s="130"/>
      <c r="F170" s="129"/>
      <c r="G170" s="130"/>
      <c r="H170" s="44"/>
      <c r="I170" s="140"/>
      <c r="J170" s="2"/>
      <c r="K170" s="2"/>
      <c r="L170" s="2"/>
      <c r="M170" s="2"/>
      <c r="N170" s="159"/>
      <c r="O170" s="159"/>
      <c r="P170" s="159"/>
      <c r="Q170" s="159"/>
      <c r="R170" s="159"/>
      <c r="S170" s="2"/>
      <c r="T170" s="43"/>
      <c r="U170" s="239" t="s">
        <v>871</v>
      </c>
      <c r="V170" s="239"/>
      <c r="W170" s="239"/>
      <c r="X170" s="239"/>
      <c r="Y170" s="239"/>
      <c r="Z170" s="240"/>
      <c r="AA170" s="247" t="s">
        <v>870</v>
      </c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59" t="s">
        <v>810</v>
      </c>
      <c r="AM170" s="249">
        <f>AM167</f>
        <v>0.7</v>
      </c>
      <c r="AN170" s="249"/>
      <c r="AO170" s="30"/>
      <c r="AP170" s="7"/>
      <c r="AQ170" s="7"/>
      <c r="AR170" s="35"/>
      <c r="AS170" s="167">
        <f>ROUND(I171*AM170,0)</f>
        <v>248</v>
      </c>
      <c r="AT170" s="82"/>
      <c r="AV170" s="140"/>
    </row>
    <row r="171" spans="1:48" ht="17.2" customHeight="1" x14ac:dyDescent="0.3">
      <c r="A171" s="10">
        <v>21</v>
      </c>
      <c r="B171" s="12">
        <v>2109</v>
      </c>
      <c r="C171" s="51" t="s">
        <v>980</v>
      </c>
      <c r="D171" s="129"/>
      <c r="E171" s="130"/>
      <c r="F171" s="129"/>
      <c r="G171" s="130"/>
      <c r="H171" s="44"/>
      <c r="I171" s="254">
        <v>354</v>
      </c>
      <c r="J171" s="254"/>
      <c r="K171" s="2" t="s">
        <v>809</v>
      </c>
      <c r="L171" s="2"/>
      <c r="M171" s="2"/>
      <c r="N171" s="159"/>
      <c r="O171" s="159"/>
      <c r="P171" s="159"/>
      <c r="Q171" s="159"/>
      <c r="R171" s="159"/>
      <c r="S171" s="2"/>
      <c r="T171" s="43"/>
      <c r="U171" s="245"/>
      <c r="V171" s="245"/>
      <c r="W171" s="245"/>
      <c r="X171" s="245"/>
      <c r="Y171" s="245"/>
      <c r="Z171" s="246"/>
      <c r="AA171" s="247" t="s">
        <v>868</v>
      </c>
      <c r="AB171" s="248"/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59" t="s">
        <v>810</v>
      </c>
      <c r="AM171" s="249">
        <f>AM168</f>
        <v>0.5</v>
      </c>
      <c r="AN171" s="249"/>
      <c r="AO171" s="30"/>
      <c r="AP171" s="7"/>
      <c r="AQ171" s="7"/>
      <c r="AR171" s="35"/>
      <c r="AS171" s="167">
        <f>ROUND(I171*AM171,0)</f>
        <v>177</v>
      </c>
      <c r="AT171" s="82"/>
    </row>
    <row r="172" spans="1:48" ht="17.2" customHeight="1" x14ac:dyDescent="0.3">
      <c r="A172" s="10">
        <v>21</v>
      </c>
      <c r="B172" s="12">
        <v>2110</v>
      </c>
      <c r="C172" s="51" t="s">
        <v>979</v>
      </c>
      <c r="D172" s="129"/>
      <c r="E172" s="130"/>
      <c r="F172" s="129"/>
      <c r="G172" s="130"/>
      <c r="H172" s="6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83"/>
      <c r="U172" s="63"/>
      <c r="V172" s="63"/>
      <c r="W172" s="63"/>
      <c r="X172" s="63"/>
      <c r="Y172" s="105"/>
      <c r="Z172" s="105"/>
      <c r="AA172" s="7"/>
      <c r="AB172" s="34"/>
      <c r="AC172" s="53"/>
      <c r="AD172" s="53"/>
      <c r="AE172" s="53"/>
      <c r="AF172" s="53"/>
      <c r="AG172" s="53"/>
      <c r="AH172" s="34"/>
      <c r="AI172" s="34"/>
      <c r="AJ172" s="34"/>
      <c r="AK172" s="34"/>
      <c r="AL172" s="34"/>
      <c r="AM172" s="34"/>
      <c r="AN172" s="49"/>
      <c r="AO172" s="256" t="s">
        <v>877</v>
      </c>
      <c r="AP172" s="257"/>
      <c r="AQ172" s="257"/>
      <c r="AR172" s="258"/>
      <c r="AS172" s="167">
        <f>ROUND(I171,0)-AO174</f>
        <v>349</v>
      </c>
      <c r="AT172" s="82"/>
    </row>
    <row r="173" spans="1:48" ht="17.2" customHeight="1" x14ac:dyDescent="0.3">
      <c r="A173" s="10">
        <v>21</v>
      </c>
      <c r="B173" s="12">
        <v>2111</v>
      </c>
      <c r="C173" s="51" t="s">
        <v>978</v>
      </c>
      <c r="D173" s="129"/>
      <c r="E173" s="130"/>
      <c r="F173" s="129"/>
      <c r="G173" s="130"/>
      <c r="H173" s="84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83"/>
      <c r="U173" s="239" t="s">
        <v>871</v>
      </c>
      <c r="V173" s="239"/>
      <c r="W173" s="239"/>
      <c r="X173" s="239"/>
      <c r="Y173" s="239"/>
      <c r="Z173" s="240"/>
      <c r="AA173" s="247" t="s">
        <v>870</v>
      </c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59" t="s">
        <v>810</v>
      </c>
      <c r="AM173" s="249">
        <f>AM170</f>
        <v>0.7</v>
      </c>
      <c r="AN173" s="250"/>
      <c r="AO173" s="259"/>
      <c r="AP173" s="260"/>
      <c r="AQ173" s="260"/>
      <c r="AR173" s="261"/>
      <c r="AS173" s="167">
        <f>ROUND(I171*AM173,0)-AO174</f>
        <v>243</v>
      </c>
      <c r="AT173" s="82"/>
    </row>
    <row r="174" spans="1:48" ht="17.2" customHeight="1" x14ac:dyDescent="0.3">
      <c r="A174" s="10">
        <v>21</v>
      </c>
      <c r="B174" s="12">
        <v>2112</v>
      </c>
      <c r="C174" s="51" t="s">
        <v>977</v>
      </c>
      <c r="D174" s="148"/>
      <c r="E174" s="149"/>
      <c r="F174" s="148"/>
      <c r="G174" s="149"/>
      <c r="H174" s="102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4"/>
      <c r="U174" s="245"/>
      <c r="V174" s="245"/>
      <c r="W174" s="245"/>
      <c r="X174" s="245"/>
      <c r="Y174" s="245"/>
      <c r="Z174" s="246"/>
      <c r="AA174" s="247" t="s">
        <v>868</v>
      </c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59" t="s">
        <v>810</v>
      </c>
      <c r="AM174" s="249">
        <f>AM171</f>
        <v>0.5</v>
      </c>
      <c r="AN174" s="250"/>
      <c r="AO174" s="37">
        <f>AO168</f>
        <v>5</v>
      </c>
      <c r="AP174" s="11" t="s">
        <v>873</v>
      </c>
      <c r="AQ174" s="152"/>
      <c r="AR174" s="163"/>
      <c r="AS174" s="179">
        <f>ROUND(I171*AM174,0)-5</f>
        <v>172</v>
      </c>
      <c r="AT174" s="81"/>
    </row>
    <row r="175" spans="1:48" ht="17.2" customHeight="1" x14ac:dyDescent="0.3">
      <c r="A175" s="10">
        <v>21</v>
      </c>
      <c r="B175" s="12">
        <v>1511</v>
      </c>
      <c r="C175" s="51" t="s">
        <v>976</v>
      </c>
      <c r="D175" s="267" t="s">
        <v>975</v>
      </c>
      <c r="E175" s="268"/>
      <c r="F175" s="263" t="s">
        <v>974</v>
      </c>
      <c r="G175" s="264"/>
      <c r="H175" s="243" t="s">
        <v>923</v>
      </c>
      <c r="I175" s="239"/>
      <c r="J175" s="239"/>
      <c r="K175" s="239"/>
      <c r="L175" s="240"/>
      <c r="M175" s="2"/>
      <c r="N175" s="159"/>
      <c r="O175" s="140"/>
      <c r="P175" s="140"/>
      <c r="Q175" s="140"/>
      <c r="R175" s="140"/>
      <c r="S175" s="140"/>
      <c r="T175" s="83"/>
      <c r="U175" s="64"/>
      <c r="V175" s="63"/>
      <c r="W175" s="63"/>
      <c r="X175" s="63"/>
      <c r="Y175" s="105"/>
      <c r="Z175" s="105"/>
      <c r="AA175" s="7"/>
      <c r="AB175" s="7"/>
      <c r="AC175" s="59"/>
      <c r="AD175" s="59"/>
      <c r="AE175" s="59"/>
      <c r="AF175" s="59"/>
      <c r="AG175" s="59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35"/>
      <c r="AS175" s="167">
        <f>ROUND(I178,0)</f>
        <v>437</v>
      </c>
      <c r="AT175" s="18" t="s">
        <v>824</v>
      </c>
    </row>
    <row r="176" spans="1:48" ht="17.2" customHeight="1" x14ac:dyDescent="0.3">
      <c r="A176" s="10">
        <v>21</v>
      </c>
      <c r="B176" s="12">
        <v>1512</v>
      </c>
      <c r="C176" s="51" t="s">
        <v>973</v>
      </c>
      <c r="D176" s="269"/>
      <c r="E176" s="270"/>
      <c r="F176" s="265"/>
      <c r="G176" s="266"/>
      <c r="H176" s="262"/>
      <c r="I176" s="241"/>
      <c r="J176" s="241"/>
      <c r="K176" s="241"/>
      <c r="L176" s="242"/>
      <c r="M176" s="2"/>
      <c r="N176" s="159"/>
      <c r="O176" s="159"/>
      <c r="P176" s="159"/>
      <c r="Q176" s="159"/>
      <c r="R176" s="159"/>
      <c r="S176" s="2"/>
      <c r="T176" s="43"/>
      <c r="U176" s="243" t="s">
        <v>871</v>
      </c>
      <c r="V176" s="239"/>
      <c r="W176" s="239"/>
      <c r="X176" s="239"/>
      <c r="Y176" s="239"/>
      <c r="Z176" s="240"/>
      <c r="AA176" s="247" t="s">
        <v>870</v>
      </c>
      <c r="AB176" s="248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126" t="s">
        <v>810</v>
      </c>
      <c r="AM176" s="255">
        <f>AM173</f>
        <v>0.7</v>
      </c>
      <c r="AN176" s="255"/>
      <c r="AO176" s="8"/>
      <c r="AP176" s="8"/>
      <c r="AQ176" s="8"/>
      <c r="AR176" s="20"/>
      <c r="AS176" s="167">
        <f>ROUND(I178*AM176,0)</f>
        <v>306</v>
      </c>
      <c r="AT176" s="82"/>
    </row>
    <row r="177" spans="1:46" ht="17.2" customHeight="1" x14ac:dyDescent="0.3">
      <c r="A177" s="10">
        <v>21</v>
      </c>
      <c r="B177" s="12">
        <v>2113</v>
      </c>
      <c r="C177" s="51" t="s">
        <v>972</v>
      </c>
      <c r="D177" s="269"/>
      <c r="E177" s="270"/>
      <c r="F177" s="265"/>
      <c r="G177" s="266"/>
      <c r="H177" s="44"/>
      <c r="I177" s="2"/>
      <c r="J177" s="2"/>
      <c r="K177" s="2"/>
      <c r="L177" s="43"/>
      <c r="M177" s="8"/>
      <c r="N177" s="27"/>
      <c r="O177" s="27"/>
      <c r="P177" s="27"/>
      <c r="Q177" s="27"/>
      <c r="R177" s="27"/>
      <c r="S177" s="8"/>
      <c r="T177" s="20"/>
      <c r="U177" s="244"/>
      <c r="V177" s="245"/>
      <c r="W177" s="245"/>
      <c r="X177" s="245"/>
      <c r="Y177" s="245"/>
      <c r="Z177" s="246"/>
      <c r="AA177" s="247" t="s">
        <v>868</v>
      </c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59" t="s">
        <v>810</v>
      </c>
      <c r="AM177" s="249">
        <f>AM174</f>
        <v>0.5</v>
      </c>
      <c r="AN177" s="249"/>
      <c r="AO177" s="7"/>
      <c r="AP177" s="7"/>
      <c r="AQ177" s="7"/>
      <c r="AR177" s="35"/>
      <c r="AS177" s="167">
        <f>ROUND(I178*AM177,0)</f>
        <v>219</v>
      </c>
      <c r="AT177" s="82"/>
    </row>
    <row r="178" spans="1:46" ht="17.2" customHeight="1" x14ac:dyDescent="0.3">
      <c r="A178" s="10">
        <v>21</v>
      </c>
      <c r="B178" s="12">
        <v>1513</v>
      </c>
      <c r="C178" s="51" t="s">
        <v>971</v>
      </c>
      <c r="D178" s="269"/>
      <c r="E178" s="270"/>
      <c r="F178" s="265"/>
      <c r="G178" s="266"/>
      <c r="H178" s="44"/>
      <c r="I178" s="254">
        <v>437</v>
      </c>
      <c r="J178" s="254"/>
      <c r="K178" s="2" t="s">
        <v>809</v>
      </c>
      <c r="L178" s="43"/>
      <c r="M178" s="239" t="s">
        <v>837</v>
      </c>
      <c r="N178" s="239"/>
      <c r="O178" s="239"/>
      <c r="P178" s="239"/>
      <c r="Q178" s="239"/>
      <c r="R178" s="239"/>
      <c r="S178" s="239"/>
      <c r="T178" s="240"/>
      <c r="U178" s="64"/>
      <c r="V178" s="63"/>
      <c r="W178" s="63"/>
      <c r="X178" s="63"/>
      <c r="Y178" s="105"/>
      <c r="Z178" s="105"/>
      <c r="AA178" s="7"/>
      <c r="AB178" s="7"/>
      <c r="AC178" s="59"/>
      <c r="AD178" s="59"/>
      <c r="AE178" s="59"/>
      <c r="AF178" s="59"/>
      <c r="AG178" s="59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35"/>
      <c r="AS178" s="167">
        <f>ROUND(I178*S180,0)</f>
        <v>422</v>
      </c>
      <c r="AT178" s="82"/>
    </row>
    <row r="179" spans="1:46" ht="17.2" customHeight="1" x14ac:dyDescent="0.3">
      <c r="A179" s="10">
        <v>21</v>
      </c>
      <c r="B179" s="12">
        <v>1514</v>
      </c>
      <c r="C179" s="51" t="s">
        <v>970</v>
      </c>
      <c r="D179" s="269"/>
      <c r="E179" s="270"/>
      <c r="F179" s="265"/>
      <c r="G179" s="266"/>
      <c r="H179" s="44"/>
      <c r="I179" s="2"/>
      <c r="J179" s="2"/>
      <c r="K179" s="2"/>
      <c r="L179" s="43"/>
      <c r="M179" s="241"/>
      <c r="N179" s="241"/>
      <c r="O179" s="241"/>
      <c r="P179" s="241"/>
      <c r="Q179" s="241"/>
      <c r="R179" s="241"/>
      <c r="S179" s="241"/>
      <c r="T179" s="242"/>
      <c r="U179" s="243" t="s">
        <v>871</v>
      </c>
      <c r="V179" s="239"/>
      <c r="W179" s="239"/>
      <c r="X179" s="239"/>
      <c r="Y179" s="239"/>
      <c r="Z179" s="240"/>
      <c r="AA179" s="247" t="s">
        <v>870</v>
      </c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126" t="s">
        <v>810</v>
      </c>
      <c r="AM179" s="255">
        <f>AM176</f>
        <v>0.7</v>
      </c>
      <c r="AN179" s="255"/>
      <c r="AO179" s="8"/>
      <c r="AP179" s="8"/>
      <c r="AQ179" s="8"/>
      <c r="AR179" s="20"/>
      <c r="AS179" s="167">
        <f>ROUND(ROUND(I178*S180,0)*AM179,0)</f>
        <v>295</v>
      </c>
      <c r="AT179" s="82"/>
    </row>
    <row r="180" spans="1:46" ht="17.2" customHeight="1" x14ac:dyDescent="0.3">
      <c r="A180" s="10">
        <v>21</v>
      </c>
      <c r="B180" s="12">
        <v>2114</v>
      </c>
      <c r="C180" s="51" t="s">
        <v>969</v>
      </c>
      <c r="D180" s="269"/>
      <c r="E180" s="270"/>
      <c r="F180" s="265"/>
      <c r="G180" s="266"/>
      <c r="H180" s="44"/>
      <c r="I180" s="2"/>
      <c r="J180" s="2"/>
      <c r="K180" s="2"/>
      <c r="L180" s="43"/>
      <c r="M180" s="11"/>
      <c r="N180" s="11"/>
      <c r="O180" s="11"/>
      <c r="P180" s="11"/>
      <c r="Q180" s="11"/>
      <c r="R180" s="126" t="s">
        <v>810</v>
      </c>
      <c r="S180" s="236">
        <v>0.96499999999999997</v>
      </c>
      <c r="T180" s="237"/>
      <c r="U180" s="244"/>
      <c r="V180" s="245"/>
      <c r="W180" s="245"/>
      <c r="X180" s="245"/>
      <c r="Y180" s="245"/>
      <c r="Z180" s="246"/>
      <c r="AA180" s="247" t="s">
        <v>868</v>
      </c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59" t="s">
        <v>810</v>
      </c>
      <c r="AM180" s="249">
        <f>AM177</f>
        <v>0.5</v>
      </c>
      <c r="AN180" s="249"/>
      <c r="AO180" s="7"/>
      <c r="AP180" s="7"/>
      <c r="AQ180" s="7"/>
      <c r="AR180" s="35"/>
      <c r="AS180" s="167">
        <f>ROUND(ROUND(I178*S180,0)*AM180,0)</f>
        <v>211</v>
      </c>
      <c r="AT180" s="82"/>
    </row>
    <row r="181" spans="1:46" ht="17.2" customHeight="1" x14ac:dyDescent="0.3">
      <c r="A181" s="10">
        <v>21</v>
      </c>
      <c r="B181" s="12">
        <v>2115</v>
      </c>
      <c r="C181" s="51" t="s">
        <v>968</v>
      </c>
      <c r="D181" s="269"/>
      <c r="E181" s="270"/>
      <c r="F181" s="265"/>
      <c r="G181" s="266"/>
      <c r="H181" s="60"/>
      <c r="I181" s="140"/>
      <c r="J181" s="140"/>
      <c r="K181" s="140"/>
      <c r="L181" s="83"/>
      <c r="M181" s="34"/>
      <c r="N181" s="55"/>
      <c r="O181" s="76"/>
      <c r="P181" s="76"/>
      <c r="Q181" s="76"/>
      <c r="R181" s="76"/>
      <c r="S181" s="76"/>
      <c r="T181" s="103"/>
      <c r="U181" s="64"/>
      <c r="V181" s="63"/>
      <c r="W181" s="63"/>
      <c r="X181" s="63"/>
      <c r="Y181" s="105"/>
      <c r="Z181" s="105"/>
      <c r="AA181" s="7"/>
      <c r="AB181" s="34"/>
      <c r="AC181" s="53"/>
      <c r="AD181" s="53"/>
      <c r="AE181" s="53"/>
      <c r="AF181" s="53"/>
      <c r="AG181" s="53"/>
      <c r="AH181" s="34"/>
      <c r="AI181" s="34"/>
      <c r="AJ181" s="34"/>
      <c r="AK181" s="34"/>
      <c r="AL181" s="34"/>
      <c r="AM181" s="34"/>
      <c r="AN181" s="49"/>
      <c r="AO181" s="256" t="s">
        <v>877</v>
      </c>
      <c r="AP181" s="257"/>
      <c r="AQ181" s="257"/>
      <c r="AR181" s="258"/>
      <c r="AS181" s="167">
        <f>ROUND(I178,0)-AO184</f>
        <v>432</v>
      </c>
      <c r="AT181" s="82"/>
    </row>
    <row r="182" spans="1:46" ht="17.2" customHeight="1" x14ac:dyDescent="0.3">
      <c r="A182" s="10">
        <v>21</v>
      </c>
      <c r="B182" s="12">
        <v>2116</v>
      </c>
      <c r="C182" s="51" t="s">
        <v>967</v>
      </c>
      <c r="D182" s="269"/>
      <c r="E182" s="270"/>
      <c r="F182" s="265"/>
      <c r="G182" s="266"/>
      <c r="H182" s="84"/>
      <c r="I182" s="140"/>
      <c r="J182" s="140"/>
      <c r="K182" s="140"/>
      <c r="L182" s="83"/>
      <c r="M182" s="2"/>
      <c r="N182" s="159"/>
      <c r="O182" s="159"/>
      <c r="P182" s="159"/>
      <c r="Q182" s="159"/>
      <c r="R182" s="159"/>
      <c r="S182" s="2"/>
      <c r="T182" s="43"/>
      <c r="U182" s="243" t="s">
        <v>871</v>
      </c>
      <c r="V182" s="239"/>
      <c r="W182" s="239"/>
      <c r="X182" s="239"/>
      <c r="Y182" s="239"/>
      <c r="Z182" s="240"/>
      <c r="AA182" s="247" t="s">
        <v>870</v>
      </c>
      <c r="AB182" s="248"/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59" t="s">
        <v>810</v>
      </c>
      <c r="AM182" s="249">
        <f>AM179</f>
        <v>0.7</v>
      </c>
      <c r="AN182" s="250"/>
      <c r="AO182" s="259"/>
      <c r="AP182" s="260"/>
      <c r="AQ182" s="260"/>
      <c r="AR182" s="261"/>
      <c r="AS182" s="167">
        <f>ROUND(I178*AM182,0)-AO184</f>
        <v>301</v>
      </c>
      <c r="AT182" s="82"/>
    </row>
    <row r="183" spans="1:46" ht="17.2" customHeight="1" x14ac:dyDescent="0.3">
      <c r="A183" s="10">
        <v>21</v>
      </c>
      <c r="B183" s="12">
        <v>2117</v>
      </c>
      <c r="C183" s="51" t="s">
        <v>966</v>
      </c>
      <c r="D183" s="269"/>
      <c r="E183" s="270"/>
      <c r="F183" s="265"/>
      <c r="G183" s="266"/>
      <c r="H183" s="84"/>
      <c r="I183" s="140"/>
      <c r="J183" s="140"/>
      <c r="K183" s="140"/>
      <c r="L183" s="83"/>
      <c r="M183" s="8"/>
      <c r="N183" s="27"/>
      <c r="O183" s="27"/>
      <c r="P183" s="27"/>
      <c r="Q183" s="27"/>
      <c r="R183" s="27"/>
      <c r="S183" s="8"/>
      <c r="T183" s="20"/>
      <c r="U183" s="244"/>
      <c r="V183" s="245"/>
      <c r="W183" s="245"/>
      <c r="X183" s="245"/>
      <c r="Y183" s="245"/>
      <c r="Z183" s="246"/>
      <c r="AA183" s="247" t="s">
        <v>868</v>
      </c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59" t="s">
        <v>810</v>
      </c>
      <c r="AM183" s="249">
        <f>AM180</f>
        <v>0.5</v>
      </c>
      <c r="AN183" s="250"/>
      <c r="AO183" s="259"/>
      <c r="AP183" s="260"/>
      <c r="AQ183" s="260"/>
      <c r="AR183" s="261"/>
      <c r="AS183" s="167">
        <f>ROUND(I178*AM183,0)-AO184</f>
        <v>214</v>
      </c>
      <c r="AT183" s="82"/>
    </row>
    <row r="184" spans="1:46" ht="17.2" customHeight="1" x14ac:dyDescent="0.3">
      <c r="A184" s="10">
        <v>21</v>
      </c>
      <c r="B184" s="12">
        <v>2118</v>
      </c>
      <c r="C184" s="51" t="s">
        <v>965</v>
      </c>
      <c r="D184" s="269"/>
      <c r="E184" s="270"/>
      <c r="F184" s="265"/>
      <c r="G184" s="266"/>
      <c r="H184" s="84"/>
      <c r="I184" s="140"/>
      <c r="J184" s="140"/>
      <c r="K184" s="140"/>
      <c r="L184" s="83"/>
      <c r="M184" s="239" t="s">
        <v>837</v>
      </c>
      <c r="N184" s="239"/>
      <c r="O184" s="239"/>
      <c r="P184" s="239"/>
      <c r="Q184" s="239"/>
      <c r="R184" s="239"/>
      <c r="S184" s="239"/>
      <c r="T184" s="240"/>
      <c r="U184" s="64"/>
      <c r="V184" s="63"/>
      <c r="W184" s="63"/>
      <c r="X184" s="63"/>
      <c r="Y184" s="105"/>
      <c r="Z184" s="105"/>
      <c r="AA184" s="7"/>
      <c r="AB184" s="2"/>
      <c r="AC184" s="142"/>
      <c r="AD184" s="142"/>
      <c r="AE184" s="142"/>
      <c r="AF184" s="142"/>
      <c r="AG184" s="142"/>
      <c r="AH184" s="2"/>
      <c r="AI184" s="2"/>
      <c r="AJ184" s="2"/>
      <c r="AK184" s="2"/>
      <c r="AL184" s="140"/>
      <c r="AM184" s="140"/>
      <c r="AN184" s="140"/>
      <c r="AO184" s="114">
        <f>AO174</f>
        <v>5</v>
      </c>
      <c r="AP184" s="69" t="s">
        <v>873</v>
      </c>
      <c r="AQ184" s="161"/>
      <c r="AR184" s="166"/>
      <c r="AS184" s="167">
        <f>ROUND(I178*S186,0)-AO184</f>
        <v>417</v>
      </c>
      <c r="AT184" s="82"/>
    </row>
    <row r="185" spans="1:46" ht="17.2" customHeight="1" x14ac:dyDescent="0.3">
      <c r="A185" s="10">
        <v>21</v>
      </c>
      <c r="B185" s="12">
        <v>2119</v>
      </c>
      <c r="C185" s="51" t="s">
        <v>964</v>
      </c>
      <c r="D185" s="269"/>
      <c r="E185" s="270"/>
      <c r="F185" s="265"/>
      <c r="G185" s="266"/>
      <c r="H185" s="84"/>
      <c r="I185" s="140"/>
      <c r="J185" s="140"/>
      <c r="K185" s="140"/>
      <c r="L185" s="83"/>
      <c r="M185" s="241"/>
      <c r="N185" s="241"/>
      <c r="O185" s="241"/>
      <c r="P185" s="241"/>
      <c r="Q185" s="241"/>
      <c r="R185" s="241"/>
      <c r="S185" s="241"/>
      <c r="T185" s="242"/>
      <c r="U185" s="243" t="s">
        <v>871</v>
      </c>
      <c r="V185" s="239"/>
      <c r="W185" s="239"/>
      <c r="X185" s="239"/>
      <c r="Y185" s="239"/>
      <c r="Z185" s="240"/>
      <c r="AA185" s="247" t="s">
        <v>870</v>
      </c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59" t="s">
        <v>810</v>
      </c>
      <c r="AM185" s="249">
        <f>AM182</f>
        <v>0.7</v>
      </c>
      <c r="AN185" s="250"/>
      <c r="AO185" s="44"/>
      <c r="AP185" s="142"/>
      <c r="AQ185" s="161"/>
      <c r="AR185" s="166"/>
      <c r="AS185" s="167">
        <f>ROUND(ROUND(I178*S186,0)*AM185,0)-AO184</f>
        <v>290</v>
      </c>
      <c r="AT185" s="82"/>
    </row>
    <row r="186" spans="1:46" ht="17.2" customHeight="1" x14ac:dyDescent="0.3">
      <c r="A186" s="10">
        <v>21</v>
      </c>
      <c r="B186" s="12">
        <v>2120</v>
      </c>
      <c r="C186" s="51" t="s">
        <v>963</v>
      </c>
      <c r="D186" s="269"/>
      <c r="E186" s="270"/>
      <c r="F186" s="265"/>
      <c r="G186" s="266"/>
      <c r="H186" s="84"/>
      <c r="I186" s="140"/>
      <c r="J186" s="140"/>
      <c r="K186" s="140"/>
      <c r="L186" s="83"/>
      <c r="M186" s="11"/>
      <c r="N186" s="11"/>
      <c r="O186" s="11"/>
      <c r="P186" s="11"/>
      <c r="Q186" s="11"/>
      <c r="R186" s="126" t="s">
        <v>810</v>
      </c>
      <c r="S186" s="236">
        <f>S180</f>
        <v>0.96499999999999997</v>
      </c>
      <c r="T186" s="237"/>
      <c r="U186" s="244"/>
      <c r="V186" s="245"/>
      <c r="W186" s="245"/>
      <c r="X186" s="245"/>
      <c r="Y186" s="245"/>
      <c r="Z186" s="246"/>
      <c r="AA186" s="247" t="s">
        <v>868</v>
      </c>
      <c r="AB186" s="248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59" t="s">
        <v>810</v>
      </c>
      <c r="AM186" s="249">
        <f>AM183</f>
        <v>0.5</v>
      </c>
      <c r="AN186" s="250"/>
      <c r="AO186" s="42"/>
      <c r="AP186" s="126"/>
      <c r="AQ186" s="152"/>
      <c r="AR186" s="163"/>
      <c r="AS186" s="167">
        <f>ROUND(ROUND(I178*S186,0)*AM186,0)-AO184</f>
        <v>206</v>
      </c>
      <c r="AT186" s="82"/>
    </row>
    <row r="187" spans="1:46" ht="17.2" customHeight="1" x14ac:dyDescent="0.3">
      <c r="A187" s="10">
        <v>21</v>
      </c>
      <c r="B187" s="12">
        <v>1521</v>
      </c>
      <c r="C187" s="51" t="s">
        <v>962</v>
      </c>
      <c r="D187" s="129"/>
      <c r="E187" s="130"/>
      <c r="F187" s="129"/>
      <c r="G187" s="130"/>
      <c r="H187" s="243" t="s">
        <v>910</v>
      </c>
      <c r="I187" s="239"/>
      <c r="J187" s="239"/>
      <c r="K187" s="239"/>
      <c r="L187" s="240"/>
      <c r="M187" s="34"/>
      <c r="N187" s="55"/>
      <c r="O187" s="76"/>
      <c r="P187" s="76"/>
      <c r="Q187" s="76"/>
      <c r="R187" s="76"/>
      <c r="S187" s="76"/>
      <c r="T187" s="103"/>
      <c r="U187" s="64"/>
      <c r="V187" s="63"/>
      <c r="W187" s="63"/>
      <c r="X187" s="63"/>
      <c r="Y187" s="105"/>
      <c r="Z187" s="105"/>
      <c r="AA187" s="7"/>
      <c r="AB187" s="7"/>
      <c r="AC187" s="59"/>
      <c r="AD187" s="59"/>
      <c r="AE187" s="59"/>
      <c r="AF187" s="59"/>
      <c r="AG187" s="59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35"/>
      <c r="AS187" s="167">
        <f>ROUND(I190,0)</f>
        <v>401</v>
      </c>
      <c r="AT187" s="82"/>
    </row>
    <row r="188" spans="1:46" ht="17.2" customHeight="1" x14ac:dyDescent="0.3">
      <c r="A188" s="10">
        <v>21</v>
      </c>
      <c r="B188" s="12">
        <v>1522</v>
      </c>
      <c r="C188" s="51" t="s">
        <v>961</v>
      </c>
      <c r="D188" s="129"/>
      <c r="E188" s="130"/>
      <c r="F188" s="129"/>
      <c r="G188" s="130"/>
      <c r="H188" s="262"/>
      <c r="I188" s="241"/>
      <c r="J188" s="241"/>
      <c r="K188" s="241"/>
      <c r="L188" s="242"/>
      <c r="M188" s="2"/>
      <c r="N188" s="159"/>
      <c r="O188" s="159"/>
      <c r="P188" s="159"/>
      <c r="Q188" s="159"/>
      <c r="R188" s="159"/>
      <c r="S188" s="2"/>
      <c r="T188" s="43"/>
      <c r="U188" s="243" t="s">
        <v>871</v>
      </c>
      <c r="V188" s="239"/>
      <c r="W188" s="239"/>
      <c r="X188" s="239"/>
      <c r="Y188" s="239"/>
      <c r="Z188" s="240"/>
      <c r="AA188" s="247" t="s">
        <v>870</v>
      </c>
      <c r="AB188" s="248"/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126" t="s">
        <v>810</v>
      </c>
      <c r="AM188" s="255">
        <f>AM185</f>
        <v>0.7</v>
      </c>
      <c r="AN188" s="255"/>
      <c r="AO188" s="8"/>
      <c r="AP188" s="8"/>
      <c r="AQ188" s="8"/>
      <c r="AR188" s="20"/>
      <c r="AS188" s="167">
        <f>ROUND(I190*AM188,0)</f>
        <v>281</v>
      </c>
      <c r="AT188" s="82"/>
    </row>
    <row r="189" spans="1:46" ht="17.2" customHeight="1" x14ac:dyDescent="0.3">
      <c r="A189" s="10">
        <v>21</v>
      </c>
      <c r="B189" s="12">
        <v>2121</v>
      </c>
      <c r="C189" s="51" t="s">
        <v>960</v>
      </c>
      <c r="D189" s="129"/>
      <c r="E189" s="130"/>
      <c r="F189" s="129"/>
      <c r="G189" s="130"/>
      <c r="H189" s="44"/>
      <c r="I189" s="2"/>
      <c r="J189" s="2"/>
      <c r="K189" s="2"/>
      <c r="L189" s="43"/>
      <c r="M189" s="8"/>
      <c r="N189" s="27"/>
      <c r="O189" s="27"/>
      <c r="P189" s="27"/>
      <c r="Q189" s="27"/>
      <c r="R189" s="27"/>
      <c r="S189" s="8"/>
      <c r="T189" s="20"/>
      <c r="U189" s="244"/>
      <c r="V189" s="245"/>
      <c r="W189" s="245"/>
      <c r="X189" s="245"/>
      <c r="Y189" s="245"/>
      <c r="Z189" s="246"/>
      <c r="AA189" s="247" t="s">
        <v>868</v>
      </c>
      <c r="AB189" s="248"/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59" t="s">
        <v>810</v>
      </c>
      <c r="AM189" s="249">
        <f>AM186</f>
        <v>0.5</v>
      </c>
      <c r="AN189" s="249"/>
      <c r="AO189" s="7"/>
      <c r="AP189" s="7"/>
      <c r="AQ189" s="7"/>
      <c r="AR189" s="35"/>
      <c r="AS189" s="167">
        <f>ROUND(I190*AM189,0)</f>
        <v>201</v>
      </c>
      <c r="AT189" s="82"/>
    </row>
    <row r="190" spans="1:46" ht="17.2" customHeight="1" x14ac:dyDescent="0.3">
      <c r="A190" s="10">
        <v>21</v>
      </c>
      <c r="B190" s="12">
        <v>1523</v>
      </c>
      <c r="C190" s="51" t="s">
        <v>959</v>
      </c>
      <c r="D190" s="129"/>
      <c r="E190" s="130"/>
      <c r="F190" s="129"/>
      <c r="G190" s="130"/>
      <c r="H190" s="44"/>
      <c r="I190" s="254">
        <v>401</v>
      </c>
      <c r="J190" s="254"/>
      <c r="K190" s="2" t="s">
        <v>809</v>
      </c>
      <c r="L190" s="43"/>
      <c r="M190" s="239" t="s">
        <v>837</v>
      </c>
      <c r="N190" s="239"/>
      <c r="O190" s="239"/>
      <c r="P190" s="239"/>
      <c r="Q190" s="239"/>
      <c r="R190" s="239"/>
      <c r="S190" s="239"/>
      <c r="T190" s="240"/>
      <c r="U190" s="64"/>
      <c r="V190" s="63"/>
      <c r="W190" s="63"/>
      <c r="X190" s="63"/>
      <c r="Y190" s="105"/>
      <c r="Z190" s="105"/>
      <c r="AA190" s="7"/>
      <c r="AB190" s="7"/>
      <c r="AC190" s="59"/>
      <c r="AD190" s="59"/>
      <c r="AE190" s="59"/>
      <c r="AF190" s="59"/>
      <c r="AG190" s="59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35"/>
      <c r="AS190" s="167">
        <f>ROUND(I190*S192,0)</f>
        <v>387</v>
      </c>
      <c r="AT190" s="82"/>
    </row>
    <row r="191" spans="1:46" ht="17.2" customHeight="1" x14ac:dyDescent="0.3">
      <c r="A191" s="10">
        <v>21</v>
      </c>
      <c r="B191" s="12">
        <v>1524</v>
      </c>
      <c r="C191" s="51" t="s">
        <v>958</v>
      </c>
      <c r="D191" s="129"/>
      <c r="E191" s="130"/>
      <c r="F191" s="129"/>
      <c r="G191" s="130"/>
      <c r="H191" s="44"/>
      <c r="I191" s="2"/>
      <c r="J191" s="2"/>
      <c r="K191" s="2"/>
      <c r="L191" s="43"/>
      <c r="M191" s="241"/>
      <c r="N191" s="241"/>
      <c r="O191" s="241"/>
      <c r="P191" s="241"/>
      <c r="Q191" s="241"/>
      <c r="R191" s="241"/>
      <c r="S191" s="241"/>
      <c r="T191" s="242"/>
      <c r="U191" s="243" t="s">
        <v>871</v>
      </c>
      <c r="V191" s="239"/>
      <c r="W191" s="239"/>
      <c r="X191" s="239"/>
      <c r="Y191" s="239"/>
      <c r="Z191" s="240"/>
      <c r="AA191" s="247" t="s">
        <v>870</v>
      </c>
      <c r="AB191" s="248"/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126" t="s">
        <v>810</v>
      </c>
      <c r="AM191" s="255">
        <f>AM188</f>
        <v>0.7</v>
      </c>
      <c r="AN191" s="255"/>
      <c r="AO191" s="8"/>
      <c r="AP191" s="8"/>
      <c r="AQ191" s="8"/>
      <c r="AR191" s="20"/>
      <c r="AS191" s="167">
        <f>ROUND(ROUND(I190*S192,0)*AM191,0)</f>
        <v>271</v>
      </c>
      <c r="AT191" s="82"/>
    </row>
    <row r="192" spans="1:46" ht="17.2" customHeight="1" x14ac:dyDescent="0.3">
      <c r="A192" s="10">
        <v>21</v>
      </c>
      <c r="B192" s="12">
        <v>2122</v>
      </c>
      <c r="C192" s="51" t="s">
        <v>957</v>
      </c>
      <c r="D192" s="129"/>
      <c r="E192" s="130"/>
      <c r="F192" s="129"/>
      <c r="G192" s="130"/>
      <c r="H192" s="60"/>
      <c r="I192" s="140"/>
      <c r="J192" s="140"/>
      <c r="K192" s="140"/>
      <c r="L192" s="83"/>
      <c r="M192" s="11"/>
      <c r="N192" s="11"/>
      <c r="O192" s="11"/>
      <c r="P192" s="11"/>
      <c r="Q192" s="11"/>
      <c r="R192" s="126" t="s">
        <v>810</v>
      </c>
      <c r="S192" s="236">
        <f>S186</f>
        <v>0.96499999999999997</v>
      </c>
      <c r="T192" s="237"/>
      <c r="U192" s="244"/>
      <c r="V192" s="245"/>
      <c r="W192" s="245"/>
      <c r="X192" s="245"/>
      <c r="Y192" s="245"/>
      <c r="Z192" s="246"/>
      <c r="AA192" s="247" t="s">
        <v>868</v>
      </c>
      <c r="AB192" s="248"/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59" t="s">
        <v>810</v>
      </c>
      <c r="AM192" s="249">
        <f>AM189</f>
        <v>0.5</v>
      </c>
      <c r="AN192" s="249"/>
      <c r="AO192" s="7"/>
      <c r="AP192" s="7"/>
      <c r="AQ192" s="7"/>
      <c r="AR192" s="35"/>
      <c r="AS192" s="167">
        <f>ROUND(ROUND(I190*S192,0)*AM192,0)</f>
        <v>194</v>
      </c>
      <c r="AT192" s="82"/>
    </row>
    <row r="193" spans="1:46" ht="17.2" customHeight="1" x14ac:dyDescent="0.3">
      <c r="A193" s="10">
        <v>21</v>
      </c>
      <c r="B193" s="12">
        <v>2123</v>
      </c>
      <c r="C193" s="51" t="s">
        <v>956</v>
      </c>
      <c r="D193" s="129"/>
      <c r="E193" s="130"/>
      <c r="F193" s="129"/>
      <c r="G193" s="130"/>
      <c r="H193" s="84"/>
      <c r="I193" s="140"/>
      <c r="J193" s="140"/>
      <c r="K193" s="140"/>
      <c r="L193" s="83"/>
      <c r="M193" s="34"/>
      <c r="N193" s="55"/>
      <c r="O193" s="76"/>
      <c r="P193" s="76"/>
      <c r="Q193" s="76"/>
      <c r="R193" s="76"/>
      <c r="S193" s="76"/>
      <c r="T193" s="103"/>
      <c r="U193" s="64"/>
      <c r="V193" s="63"/>
      <c r="W193" s="63"/>
      <c r="X193" s="63"/>
      <c r="Y193" s="105"/>
      <c r="Z193" s="105"/>
      <c r="AA193" s="7"/>
      <c r="AB193" s="34"/>
      <c r="AC193" s="53"/>
      <c r="AD193" s="53"/>
      <c r="AE193" s="53"/>
      <c r="AF193" s="53"/>
      <c r="AG193" s="53"/>
      <c r="AH193" s="34"/>
      <c r="AI193" s="34"/>
      <c r="AJ193" s="34"/>
      <c r="AK193" s="34"/>
      <c r="AL193" s="34"/>
      <c r="AM193" s="34"/>
      <c r="AN193" s="49"/>
      <c r="AO193" s="256" t="s">
        <v>877</v>
      </c>
      <c r="AP193" s="257"/>
      <c r="AQ193" s="257"/>
      <c r="AR193" s="258"/>
      <c r="AS193" s="167">
        <f>ROUND(I190,0)-AO196</f>
        <v>396</v>
      </c>
      <c r="AT193" s="82"/>
    </row>
    <row r="194" spans="1:46" ht="17.2" customHeight="1" x14ac:dyDescent="0.3">
      <c r="A194" s="10">
        <v>21</v>
      </c>
      <c r="B194" s="12">
        <v>2124</v>
      </c>
      <c r="C194" s="51" t="s">
        <v>955</v>
      </c>
      <c r="D194" s="129"/>
      <c r="E194" s="130"/>
      <c r="F194" s="129"/>
      <c r="G194" s="130"/>
      <c r="H194" s="84"/>
      <c r="I194" s="140"/>
      <c r="J194" s="140"/>
      <c r="K194" s="140"/>
      <c r="L194" s="83"/>
      <c r="M194" s="2"/>
      <c r="N194" s="159"/>
      <c r="O194" s="159"/>
      <c r="P194" s="159"/>
      <c r="Q194" s="159"/>
      <c r="R194" s="159"/>
      <c r="S194" s="2"/>
      <c r="T194" s="43"/>
      <c r="U194" s="243" t="s">
        <v>871</v>
      </c>
      <c r="V194" s="239"/>
      <c r="W194" s="239"/>
      <c r="X194" s="239"/>
      <c r="Y194" s="239"/>
      <c r="Z194" s="240"/>
      <c r="AA194" s="247" t="s">
        <v>870</v>
      </c>
      <c r="AB194" s="248"/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59" t="s">
        <v>810</v>
      </c>
      <c r="AM194" s="249">
        <f>AM191</f>
        <v>0.7</v>
      </c>
      <c r="AN194" s="250"/>
      <c r="AO194" s="259"/>
      <c r="AP194" s="260"/>
      <c r="AQ194" s="260"/>
      <c r="AR194" s="261"/>
      <c r="AS194" s="167">
        <f>ROUND(I190*AM194,0)-AO196</f>
        <v>276</v>
      </c>
      <c r="AT194" s="82"/>
    </row>
    <row r="195" spans="1:46" ht="17.2" customHeight="1" x14ac:dyDescent="0.3">
      <c r="A195" s="10">
        <v>21</v>
      </c>
      <c r="B195" s="12">
        <v>2125</v>
      </c>
      <c r="C195" s="51" t="s">
        <v>954</v>
      </c>
      <c r="D195" s="129"/>
      <c r="E195" s="130"/>
      <c r="F195" s="129"/>
      <c r="G195" s="130"/>
      <c r="H195" s="84"/>
      <c r="I195" s="140"/>
      <c r="J195" s="140"/>
      <c r="K195" s="140"/>
      <c r="L195" s="83"/>
      <c r="M195" s="8"/>
      <c r="N195" s="27"/>
      <c r="O195" s="27"/>
      <c r="P195" s="27"/>
      <c r="Q195" s="27"/>
      <c r="R195" s="27"/>
      <c r="S195" s="8"/>
      <c r="T195" s="20"/>
      <c r="U195" s="244"/>
      <c r="V195" s="245"/>
      <c r="W195" s="245"/>
      <c r="X195" s="245"/>
      <c r="Y195" s="245"/>
      <c r="Z195" s="246"/>
      <c r="AA195" s="247" t="s">
        <v>868</v>
      </c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59" t="s">
        <v>810</v>
      </c>
      <c r="AM195" s="249">
        <f>AM192</f>
        <v>0.5</v>
      </c>
      <c r="AN195" s="250"/>
      <c r="AO195" s="259"/>
      <c r="AP195" s="260"/>
      <c r="AQ195" s="260"/>
      <c r="AR195" s="261"/>
      <c r="AS195" s="167">
        <f>ROUND(I190*AM195,0)-AO196</f>
        <v>196</v>
      </c>
      <c r="AT195" s="82"/>
    </row>
    <row r="196" spans="1:46" ht="17.2" customHeight="1" x14ac:dyDescent="0.3">
      <c r="A196" s="10">
        <v>21</v>
      </c>
      <c r="B196" s="12">
        <v>2126</v>
      </c>
      <c r="C196" s="51" t="s">
        <v>953</v>
      </c>
      <c r="D196" s="129"/>
      <c r="E196" s="130"/>
      <c r="F196" s="129"/>
      <c r="G196" s="130"/>
      <c r="H196" s="84"/>
      <c r="I196" s="140"/>
      <c r="J196" s="140"/>
      <c r="K196" s="140"/>
      <c r="L196" s="83"/>
      <c r="M196" s="239" t="s">
        <v>837</v>
      </c>
      <c r="N196" s="239"/>
      <c r="O196" s="239"/>
      <c r="P196" s="239"/>
      <c r="Q196" s="239"/>
      <c r="R196" s="239"/>
      <c r="S196" s="239"/>
      <c r="T196" s="240"/>
      <c r="U196" s="64"/>
      <c r="V196" s="63"/>
      <c r="W196" s="63"/>
      <c r="X196" s="63"/>
      <c r="Y196" s="105"/>
      <c r="Z196" s="105"/>
      <c r="AA196" s="7"/>
      <c r="AB196" s="2"/>
      <c r="AC196" s="142"/>
      <c r="AD196" s="142"/>
      <c r="AE196" s="142"/>
      <c r="AF196" s="142"/>
      <c r="AG196" s="142"/>
      <c r="AH196" s="2"/>
      <c r="AI196" s="2"/>
      <c r="AJ196" s="2"/>
      <c r="AK196" s="2"/>
      <c r="AL196" s="140"/>
      <c r="AM196" s="140"/>
      <c r="AN196" s="140"/>
      <c r="AO196" s="114">
        <f>AO184</f>
        <v>5</v>
      </c>
      <c r="AP196" s="69" t="s">
        <v>873</v>
      </c>
      <c r="AQ196" s="161"/>
      <c r="AR196" s="166"/>
      <c r="AS196" s="167">
        <f>ROUND(I190*S198,0)-AO196</f>
        <v>382</v>
      </c>
      <c r="AT196" s="82"/>
    </row>
    <row r="197" spans="1:46" ht="17.2" customHeight="1" x14ac:dyDescent="0.3">
      <c r="A197" s="10">
        <v>21</v>
      </c>
      <c r="B197" s="12">
        <v>2127</v>
      </c>
      <c r="C197" s="51" t="s">
        <v>952</v>
      </c>
      <c r="D197" s="129"/>
      <c r="E197" s="130"/>
      <c r="F197" s="129"/>
      <c r="G197" s="130"/>
      <c r="H197" s="84"/>
      <c r="I197" s="140"/>
      <c r="J197" s="140"/>
      <c r="K197" s="140"/>
      <c r="L197" s="83"/>
      <c r="M197" s="241"/>
      <c r="N197" s="241"/>
      <c r="O197" s="241"/>
      <c r="P197" s="241"/>
      <c r="Q197" s="241"/>
      <c r="R197" s="241"/>
      <c r="S197" s="241"/>
      <c r="T197" s="242"/>
      <c r="U197" s="243" t="s">
        <v>871</v>
      </c>
      <c r="V197" s="239"/>
      <c r="W197" s="239"/>
      <c r="X197" s="239"/>
      <c r="Y197" s="239"/>
      <c r="Z197" s="240"/>
      <c r="AA197" s="247" t="s">
        <v>870</v>
      </c>
      <c r="AB197" s="248"/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59" t="s">
        <v>810</v>
      </c>
      <c r="AM197" s="249">
        <f>AM194</f>
        <v>0.7</v>
      </c>
      <c r="AN197" s="250"/>
      <c r="AO197" s="44"/>
      <c r="AP197" s="142"/>
      <c r="AQ197" s="161"/>
      <c r="AR197" s="166"/>
      <c r="AS197" s="167">
        <f>ROUND(ROUND(I190*S198,0)*AM197,0)-AO196</f>
        <v>266</v>
      </c>
      <c r="AT197" s="82"/>
    </row>
    <row r="198" spans="1:46" ht="17.2" customHeight="1" x14ac:dyDescent="0.3">
      <c r="A198" s="10">
        <v>21</v>
      </c>
      <c r="B198" s="12">
        <v>2128</v>
      </c>
      <c r="C198" s="51" t="s">
        <v>951</v>
      </c>
      <c r="D198" s="129"/>
      <c r="E198" s="130"/>
      <c r="F198" s="129"/>
      <c r="G198" s="130"/>
      <c r="H198" s="84"/>
      <c r="I198" s="140"/>
      <c r="J198" s="140"/>
      <c r="K198" s="140"/>
      <c r="L198" s="83"/>
      <c r="M198" s="11"/>
      <c r="N198" s="11"/>
      <c r="O198" s="11"/>
      <c r="P198" s="11"/>
      <c r="Q198" s="11"/>
      <c r="R198" s="126" t="s">
        <v>810</v>
      </c>
      <c r="S198" s="236">
        <f>S192</f>
        <v>0.96499999999999997</v>
      </c>
      <c r="T198" s="237"/>
      <c r="U198" s="244"/>
      <c r="V198" s="245"/>
      <c r="W198" s="245"/>
      <c r="X198" s="245"/>
      <c r="Y198" s="245"/>
      <c r="Z198" s="246"/>
      <c r="AA198" s="247" t="s">
        <v>868</v>
      </c>
      <c r="AB198" s="248"/>
      <c r="AC198" s="248"/>
      <c r="AD198" s="248"/>
      <c r="AE198" s="248"/>
      <c r="AF198" s="248"/>
      <c r="AG198" s="248"/>
      <c r="AH198" s="248"/>
      <c r="AI198" s="248"/>
      <c r="AJ198" s="248"/>
      <c r="AK198" s="248"/>
      <c r="AL198" s="59" t="s">
        <v>810</v>
      </c>
      <c r="AM198" s="249">
        <f>AM195</f>
        <v>0.5</v>
      </c>
      <c r="AN198" s="250"/>
      <c r="AO198" s="42"/>
      <c r="AP198" s="126"/>
      <c r="AQ198" s="152"/>
      <c r="AR198" s="163"/>
      <c r="AS198" s="167">
        <f>ROUND(ROUND(I190*S198,0)*AM198,0)-AO196</f>
        <v>189</v>
      </c>
      <c r="AT198" s="82"/>
    </row>
    <row r="199" spans="1:46" ht="17.2" customHeight="1" x14ac:dyDescent="0.3">
      <c r="A199" s="10">
        <v>21</v>
      </c>
      <c r="B199" s="12">
        <v>1531</v>
      </c>
      <c r="C199" s="51" t="s">
        <v>950</v>
      </c>
      <c r="D199" s="129"/>
      <c r="E199" s="130"/>
      <c r="F199" s="129"/>
      <c r="G199" s="130"/>
      <c r="H199" s="243" t="s">
        <v>897</v>
      </c>
      <c r="I199" s="239"/>
      <c r="J199" s="239"/>
      <c r="K199" s="239"/>
      <c r="L199" s="240"/>
      <c r="M199" s="34"/>
      <c r="N199" s="55"/>
      <c r="O199" s="76"/>
      <c r="P199" s="76"/>
      <c r="Q199" s="76"/>
      <c r="R199" s="76"/>
      <c r="S199" s="76"/>
      <c r="T199" s="103"/>
      <c r="U199" s="64"/>
      <c r="V199" s="63"/>
      <c r="W199" s="63"/>
      <c r="X199" s="63"/>
      <c r="Y199" s="105"/>
      <c r="Z199" s="105"/>
      <c r="AA199" s="7"/>
      <c r="AB199" s="7"/>
      <c r="AC199" s="59"/>
      <c r="AD199" s="59"/>
      <c r="AE199" s="59"/>
      <c r="AF199" s="59"/>
      <c r="AG199" s="59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35"/>
      <c r="AS199" s="167">
        <f>ROUND(I202,0)</f>
        <v>374</v>
      </c>
      <c r="AT199" s="82"/>
    </row>
    <row r="200" spans="1:46" ht="17.2" customHeight="1" x14ac:dyDescent="0.3">
      <c r="A200" s="10">
        <v>21</v>
      </c>
      <c r="B200" s="12">
        <v>1532</v>
      </c>
      <c r="C200" s="51" t="s">
        <v>949</v>
      </c>
      <c r="D200" s="129"/>
      <c r="E200" s="130"/>
      <c r="F200" s="129"/>
      <c r="G200" s="130"/>
      <c r="H200" s="262"/>
      <c r="I200" s="241"/>
      <c r="J200" s="241"/>
      <c r="K200" s="241"/>
      <c r="L200" s="242"/>
      <c r="M200" s="2"/>
      <c r="N200" s="159"/>
      <c r="O200" s="159"/>
      <c r="P200" s="159"/>
      <c r="Q200" s="159"/>
      <c r="R200" s="159"/>
      <c r="S200" s="2"/>
      <c r="T200" s="43"/>
      <c r="U200" s="243" t="s">
        <v>871</v>
      </c>
      <c r="V200" s="239"/>
      <c r="W200" s="239"/>
      <c r="X200" s="239"/>
      <c r="Y200" s="239"/>
      <c r="Z200" s="240"/>
      <c r="AA200" s="247" t="s">
        <v>870</v>
      </c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126" t="s">
        <v>810</v>
      </c>
      <c r="AM200" s="255">
        <f>AM197</f>
        <v>0.7</v>
      </c>
      <c r="AN200" s="255"/>
      <c r="AO200" s="8"/>
      <c r="AP200" s="8"/>
      <c r="AQ200" s="8"/>
      <c r="AR200" s="20"/>
      <c r="AS200" s="167">
        <f>ROUND(I202*AM200,0)</f>
        <v>262</v>
      </c>
      <c r="AT200" s="82"/>
    </row>
    <row r="201" spans="1:46" ht="17.2" customHeight="1" x14ac:dyDescent="0.3">
      <c r="A201" s="10">
        <v>21</v>
      </c>
      <c r="B201" s="12">
        <v>2129</v>
      </c>
      <c r="C201" s="51" t="s">
        <v>948</v>
      </c>
      <c r="D201" s="129"/>
      <c r="E201" s="130"/>
      <c r="F201" s="129"/>
      <c r="G201" s="130"/>
      <c r="H201" s="44"/>
      <c r="I201" s="2"/>
      <c r="J201" s="2"/>
      <c r="K201" s="2"/>
      <c r="L201" s="43"/>
      <c r="M201" s="8"/>
      <c r="N201" s="27"/>
      <c r="O201" s="27"/>
      <c r="P201" s="27"/>
      <c r="Q201" s="27"/>
      <c r="R201" s="27"/>
      <c r="S201" s="8"/>
      <c r="T201" s="20"/>
      <c r="U201" s="244"/>
      <c r="V201" s="245"/>
      <c r="W201" s="245"/>
      <c r="X201" s="245"/>
      <c r="Y201" s="245"/>
      <c r="Z201" s="246"/>
      <c r="AA201" s="247" t="s">
        <v>868</v>
      </c>
      <c r="AB201" s="248"/>
      <c r="AC201" s="248"/>
      <c r="AD201" s="248"/>
      <c r="AE201" s="248"/>
      <c r="AF201" s="248"/>
      <c r="AG201" s="248"/>
      <c r="AH201" s="248"/>
      <c r="AI201" s="248"/>
      <c r="AJ201" s="248"/>
      <c r="AK201" s="248"/>
      <c r="AL201" s="59" t="s">
        <v>810</v>
      </c>
      <c r="AM201" s="249">
        <f>AM198</f>
        <v>0.5</v>
      </c>
      <c r="AN201" s="249"/>
      <c r="AO201" s="7"/>
      <c r="AP201" s="7"/>
      <c r="AQ201" s="7"/>
      <c r="AR201" s="35"/>
      <c r="AS201" s="167">
        <f>ROUND(I202*AM201,0)</f>
        <v>187</v>
      </c>
      <c r="AT201" s="82"/>
    </row>
    <row r="202" spans="1:46" ht="17.2" customHeight="1" x14ac:dyDescent="0.3">
      <c r="A202" s="10">
        <v>21</v>
      </c>
      <c r="B202" s="12">
        <v>1533</v>
      </c>
      <c r="C202" s="51" t="s">
        <v>947</v>
      </c>
      <c r="D202" s="129"/>
      <c r="E202" s="130"/>
      <c r="F202" s="129"/>
      <c r="G202" s="130"/>
      <c r="H202" s="44"/>
      <c r="I202" s="254">
        <v>374</v>
      </c>
      <c r="J202" s="254"/>
      <c r="K202" s="2" t="s">
        <v>809</v>
      </c>
      <c r="L202" s="43"/>
      <c r="M202" s="239" t="s">
        <v>837</v>
      </c>
      <c r="N202" s="239"/>
      <c r="O202" s="239"/>
      <c r="P202" s="239"/>
      <c r="Q202" s="239"/>
      <c r="R202" s="239"/>
      <c r="S202" s="239"/>
      <c r="T202" s="240"/>
      <c r="U202" s="64"/>
      <c r="V202" s="63"/>
      <c r="W202" s="63"/>
      <c r="X202" s="63"/>
      <c r="Y202" s="105"/>
      <c r="Z202" s="105"/>
      <c r="AA202" s="7"/>
      <c r="AB202" s="7"/>
      <c r="AC202" s="59"/>
      <c r="AD202" s="59"/>
      <c r="AE202" s="59"/>
      <c r="AF202" s="59"/>
      <c r="AG202" s="59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35"/>
      <c r="AS202" s="167">
        <f>ROUND(I202*S204,0)</f>
        <v>361</v>
      </c>
      <c r="AT202" s="82"/>
    </row>
    <row r="203" spans="1:46" ht="17.2" customHeight="1" x14ac:dyDescent="0.3">
      <c r="A203" s="10">
        <v>21</v>
      </c>
      <c r="B203" s="12">
        <v>1534</v>
      </c>
      <c r="C203" s="51" t="s">
        <v>946</v>
      </c>
      <c r="D203" s="129"/>
      <c r="E203" s="130"/>
      <c r="F203" s="129"/>
      <c r="G203" s="130"/>
      <c r="H203" s="44"/>
      <c r="I203" s="2"/>
      <c r="J203" s="2"/>
      <c r="K203" s="2"/>
      <c r="L203" s="43"/>
      <c r="M203" s="241"/>
      <c r="N203" s="241"/>
      <c r="O203" s="241"/>
      <c r="P203" s="241"/>
      <c r="Q203" s="241"/>
      <c r="R203" s="241"/>
      <c r="S203" s="241"/>
      <c r="T203" s="242"/>
      <c r="U203" s="243" t="s">
        <v>871</v>
      </c>
      <c r="V203" s="239"/>
      <c r="W203" s="239"/>
      <c r="X203" s="239"/>
      <c r="Y203" s="239"/>
      <c r="Z203" s="240"/>
      <c r="AA203" s="247" t="s">
        <v>870</v>
      </c>
      <c r="AB203" s="248"/>
      <c r="AC203" s="248"/>
      <c r="AD203" s="248"/>
      <c r="AE203" s="248"/>
      <c r="AF203" s="248"/>
      <c r="AG203" s="248"/>
      <c r="AH203" s="248"/>
      <c r="AI203" s="248"/>
      <c r="AJ203" s="248"/>
      <c r="AK203" s="248"/>
      <c r="AL203" s="126" t="s">
        <v>810</v>
      </c>
      <c r="AM203" s="255">
        <f>AM200</f>
        <v>0.7</v>
      </c>
      <c r="AN203" s="255"/>
      <c r="AO203" s="8"/>
      <c r="AP203" s="8"/>
      <c r="AQ203" s="8"/>
      <c r="AR203" s="20"/>
      <c r="AS203" s="167">
        <f>ROUND(ROUND(I202*S204,0)*AM203,0)</f>
        <v>253</v>
      </c>
      <c r="AT203" s="82"/>
    </row>
    <row r="204" spans="1:46" ht="17.2" customHeight="1" x14ac:dyDescent="0.3">
      <c r="A204" s="10">
        <v>21</v>
      </c>
      <c r="B204" s="12">
        <v>2130</v>
      </c>
      <c r="C204" s="51" t="s">
        <v>945</v>
      </c>
      <c r="D204" s="129"/>
      <c r="E204" s="130"/>
      <c r="F204" s="129"/>
      <c r="G204" s="130"/>
      <c r="H204" s="60"/>
      <c r="I204" s="140"/>
      <c r="J204" s="140"/>
      <c r="K204" s="140"/>
      <c r="L204" s="83"/>
      <c r="M204" s="11"/>
      <c r="N204" s="11"/>
      <c r="O204" s="11"/>
      <c r="P204" s="11"/>
      <c r="Q204" s="11"/>
      <c r="R204" s="126" t="s">
        <v>810</v>
      </c>
      <c r="S204" s="236">
        <f>S198</f>
        <v>0.96499999999999997</v>
      </c>
      <c r="T204" s="237"/>
      <c r="U204" s="244"/>
      <c r="V204" s="245"/>
      <c r="W204" s="245"/>
      <c r="X204" s="245"/>
      <c r="Y204" s="245"/>
      <c r="Z204" s="246"/>
      <c r="AA204" s="247" t="s">
        <v>868</v>
      </c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59" t="s">
        <v>810</v>
      </c>
      <c r="AM204" s="249">
        <f>AM201</f>
        <v>0.5</v>
      </c>
      <c r="AN204" s="249"/>
      <c r="AO204" s="7"/>
      <c r="AP204" s="7"/>
      <c r="AQ204" s="7"/>
      <c r="AR204" s="35"/>
      <c r="AS204" s="167">
        <f>ROUND(ROUND(I202*S204,0)*AM204,0)</f>
        <v>181</v>
      </c>
      <c r="AT204" s="82"/>
    </row>
    <row r="205" spans="1:46" ht="17.2" customHeight="1" x14ac:dyDescent="0.3">
      <c r="A205" s="10">
        <v>21</v>
      </c>
      <c r="B205" s="12">
        <v>2131</v>
      </c>
      <c r="C205" s="51" t="s">
        <v>944</v>
      </c>
      <c r="D205" s="129"/>
      <c r="E205" s="130"/>
      <c r="F205" s="129"/>
      <c r="G205" s="130"/>
      <c r="H205" s="84"/>
      <c r="I205" s="140"/>
      <c r="J205" s="140"/>
      <c r="K205" s="140"/>
      <c r="L205" s="83"/>
      <c r="M205" s="34"/>
      <c r="N205" s="55"/>
      <c r="O205" s="76"/>
      <c r="P205" s="76"/>
      <c r="Q205" s="76"/>
      <c r="R205" s="76"/>
      <c r="S205" s="76"/>
      <c r="T205" s="103"/>
      <c r="U205" s="64"/>
      <c r="V205" s="63"/>
      <c r="W205" s="63"/>
      <c r="X205" s="63"/>
      <c r="Y205" s="105"/>
      <c r="Z205" s="105"/>
      <c r="AA205" s="7"/>
      <c r="AB205" s="34"/>
      <c r="AC205" s="53"/>
      <c r="AD205" s="53"/>
      <c r="AE205" s="53"/>
      <c r="AF205" s="53"/>
      <c r="AG205" s="53"/>
      <c r="AH205" s="34"/>
      <c r="AI205" s="34"/>
      <c r="AJ205" s="34"/>
      <c r="AK205" s="34"/>
      <c r="AL205" s="34"/>
      <c r="AM205" s="34"/>
      <c r="AN205" s="49"/>
      <c r="AO205" s="256" t="s">
        <v>877</v>
      </c>
      <c r="AP205" s="257"/>
      <c r="AQ205" s="257"/>
      <c r="AR205" s="258"/>
      <c r="AS205" s="167">
        <f>ROUND(I202,0)-AO208</f>
        <v>369</v>
      </c>
      <c r="AT205" s="82"/>
    </row>
    <row r="206" spans="1:46" ht="17.2" customHeight="1" x14ac:dyDescent="0.3">
      <c r="A206" s="10">
        <v>21</v>
      </c>
      <c r="B206" s="12">
        <v>2132</v>
      </c>
      <c r="C206" s="51" t="s">
        <v>943</v>
      </c>
      <c r="D206" s="129"/>
      <c r="E206" s="130"/>
      <c r="F206" s="129"/>
      <c r="G206" s="130"/>
      <c r="H206" s="84"/>
      <c r="I206" s="140"/>
      <c r="J206" s="140"/>
      <c r="K206" s="140"/>
      <c r="L206" s="83"/>
      <c r="M206" s="2"/>
      <c r="N206" s="159"/>
      <c r="O206" s="159"/>
      <c r="P206" s="159"/>
      <c r="Q206" s="159"/>
      <c r="R206" s="159"/>
      <c r="S206" s="2"/>
      <c r="T206" s="43"/>
      <c r="U206" s="243" t="s">
        <v>871</v>
      </c>
      <c r="V206" s="239"/>
      <c r="W206" s="239"/>
      <c r="X206" s="239"/>
      <c r="Y206" s="239"/>
      <c r="Z206" s="240"/>
      <c r="AA206" s="247" t="s">
        <v>870</v>
      </c>
      <c r="AB206" s="248"/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59" t="s">
        <v>810</v>
      </c>
      <c r="AM206" s="249">
        <f>AM203</f>
        <v>0.7</v>
      </c>
      <c r="AN206" s="250"/>
      <c r="AO206" s="259"/>
      <c r="AP206" s="260"/>
      <c r="AQ206" s="260"/>
      <c r="AR206" s="261"/>
      <c r="AS206" s="167">
        <f>ROUND(I202*AM206,0)-AO208</f>
        <v>257</v>
      </c>
      <c r="AT206" s="82"/>
    </row>
    <row r="207" spans="1:46" ht="17.2" customHeight="1" x14ac:dyDescent="0.3">
      <c r="A207" s="10">
        <v>21</v>
      </c>
      <c r="B207" s="12">
        <v>2133</v>
      </c>
      <c r="C207" s="51" t="s">
        <v>942</v>
      </c>
      <c r="D207" s="129"/>
      <c r="E207" s="130"/>
      <c r="F207" s="129"/>
      <c r="G207" s="130"/>
      <c r="H207" s="84"/>
      <c r="I207" s="140"/>
      <c r="J207" s="140"/>
      <c r="K207" s="140"/>
      <c r="L207" s="83"/>
      <c r="M207" s="8"/>
      <c r="N207" s="27"/>
      <c r="O207" s="27"/>
      <c r="P207" s="27"/>
      <c r="Q207" s="27"/>
      <c r="R207" s="27"/>
      <c r="S207" s="8"/>
      <c r="T207" s="20"/>
      <c r="U207" s="244"/>
      <c r="V207" s="245"/>
      <c r="W207" s="245"/>
      <c r="X207" s="245"/>
      <c r="Y207" s="245"/>
      <c r="Z207" s="246"/>
      <c r="AA207" s="247" t="s">
        <v>868</v>
      </c>
      <c r="AB207" s="248"/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59" t="s">
        <v>810</v>
      </c>
      <c r="AM207" s="249">
        <f>AM204</f>
        <v>0.5</v>
      </c>
      <c r="AN207" s="250"/>
      <c r="AO207" s="259"/>
      <c r="AP207" s="260"/>
      <c r="AQ207" s="260"/>
      <c r="AR207" s="261"/>
      <c r="AS207" s="167">
        <f>ROUND(I202*AM207,0)-AO208</f>
        <v>182</v>
      </c>
      <c r="AT207" s="82"/>
    </row>
    <row r="208" spans="1:46" ht="17.2" customHeight="1" x14ac:dyDescent="0.3">
      <c r="A208" s="10">
        <v>21</v>
      </c>
      <c r="B208" s="12">
        <v>2134</v>
      </c>
      <c r="C208" s="51" t="s">
        <v>941</v>
      </c>
      <c r="D208" s="129"/>
      <c r="E208" s="130"/>
      <c r="F208" s="129"/>
      <c r="G208" s="130"/>
      <c r="H208" s="84"/>
      <c r="I208" s="140"/>
      <c r="J208" s="140"/>
      <c r="K208" s="140"/>
      <c r="L208" s="83"/>
      <c r="M208" s="239" t="s">
        <v>837</v>
      </c>
      <c r="N208" s="239"/>
      <c r="O208" s="239"/>
      <c r="P208" s="239"/>
      <c r="Q208" s="239"/>
      <c r="R208" s="239"/>
      <c r="S208" s="239"/>
      <c r="T208" s="240"/>
      <c r="U208" s="64"/>
      <c r="V208" s="63"/>
      <c r="W208" s="63"/>
      <c r="X208" s="63"/>
      <c r="Y208" s="105"/>
      <c r="Z208" s="105"/>
      <c r="AA208" s="7"/>
      <c r="AB208" s="2"/>
      <c r="AC208" s="142"/>
      <c r="AD208" s="142"/>
      <c r="AE208" s="142"/>
      <c r="AF208" s="142"/>
      <c r="AG208" s="142"/>
      <c r="AH208" s="2"/>
      <c r="AI208" s="2"/>
      <c r="AJ208" s="2"/>
      <c r="AK208" s="2"/>
      <c r="AL208" s="140"/>
      <c r="AM208" s="140"/>
      <c r="AN208" s="140"/>
      <c r="AO208" s="114">
        <f>AO196</f>
        <v>5</v>
      </c>
      <c r="AP208" s="69" t="s">
        <v>873</v>
      </c>
      <c r="AQ208" s="161"/>
      <c r="AR208" s="166"/>
      <c r="AS208" s="167">
        <f>ROUND(I202*S210,0)-AO208</f>
        <v>356</v>
      </c>
      <c r="AT208" s="82"/>
    </row>
    <row r="209" spans="1:46" ht="17.2" customHeight="1" x14ac:dyDescent="0.3">
      <c r="A209" s="10">
        <v>21</v>
      </c>
      <c r="B209" s="12">
        <v>2135</v>
      </c>
      <c r="C209" s="51" t="s">
        <v>940</v>
      </c>
      <c r="D209" s="129"/>
      <c r="E209" s="130"/>
      <c r="F209" s="129"/>
      <c r="G209" s="130"/>
      <c r="H209" s="84"/>
      <c r="I209" s="140"/>
      <c r="J209" s="140"/>
      <c r="K209" s="140"/>
      <c r="L209" s="83"/>
      <c r="M209" s="241"/>
      <c r="N209" s="241"/>
      <c r="O209" s="241"/>
      <c r="P209" s="241"/>
      <c r="Q209" s="241"/>
      <c r="R209" s="241"/>
      <c r="S209" s="241"/>
      <c r="T209" s="242"/>
      <c r="U209" s="243" t="s">
        <v>871</v>
      </c>
      <c r="V209" s="239"/>
      <c r="W209" s="239"/>
      <c r="X209" s="239"/>
      <c r="Y209" s="239"/>
      <c r="Z209" s="240"/>
      <c r="AA209" s="247" t="s">
        <v>870</v>
      </c>
      <c r="AB209" s="248"/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59" t="s">
        <v>810</v>
      </c>
      <c r="AM209" s="249">
        <f>AM206</f>
        <v>0.7</v>
      </c>
      <c r="AN209" s="250"/>
      <c r="AO209" s="44"/>
      <c r="AP209" s="142"/>
      <c r="AQ209" s="161"/>
      <c r="AR209" s="166"/>
      <c r="AS209" s="167">
        <f>ROUND(ROUND(I202*S210,0)*AM209,0)-AO208</f>
        <v>248</v>
      </c>
      <c r="AT209" s="82"/>
    </row>
    <row r="210" spans="1:46" ht="17.2" customHeight="1" x14ac:dyDescent="0.3">
      <c r="A210" s="10">
        <v>21</v>
      </c>
      <c r="B210" s="12">
        <v>2136</v>
      </c>
      <c r="C210" s="51" t="s">
        <v>939</v>
      </c>
      <c r="D210" s="129"/>
      <c r="E210" s="130"/>
      <c r="F210" s="129"/>
      <c r="G210" s="130"/>
      <c r="H210" s="84"/>
      <c r="I210" s="140"/>
      <c r="J210" s="140"/>
      <c r="K210" s="140"/>
      <c r="L210" s="83"/>
      <c r="M210" s="11"/>
      <c r="N210" s="11"/>
      <c r="O210" s="11"/>
      <c r="P210" s="11"/>
      <c r="Q210" s="11"/>
      <c r="R210" s="126" t="s">
        <v>810</v>
      </c>
      <c r="S210" s="236">
        <f>S204</f>
        <v>0.96499999999999997</v>
      </c>
      <c r="T210" s="237"/>
      <c r="U210" s="244"/>
      <c r="V210" s="245"/>
      <c r="W210" s="245"/>
      <c r="X210" s="245"/>
      <c r="Y210" s="245"/>
      <c r="Z210" s="246"/>
      <c r="AA210" s="247" t="s">
        <v>868</v>
      </c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59" t="s">
        <v>810</v>
      </c>
      <c r="AM210" s="249">
        <f>AM207</f>
        <v>0.5</v>
      </c>
      <c r="AN210" s="250"/>
      <c r="AO210" s="42"/>
      <c r="AP210" s="126"/>
      <c r="AQ210" s="152"/>
      <c r="AR210" s="163"/>
      <c r="AS210" s="167">
        <f>ROUND(ROUND(I202*S210,0)*AM210,0)-AO208</f>
        <v>176</v>
      </c>
      <c r="AT210" s="82"/>
    </row>
    <row r="211" spans="1:46" ht="17.2" customHeight="1" x14ac:dyDescent="0.3">
      <c r="A211" s="10">
        <v>21</v>
      </c>
      <c r="B211" s="12">
        <v>1541</v>
      </c>
      <c r="C211" s="51" t="s">
        <v>938</v>
      </c>
      <c r="D211" s="129"/>
      <c r="E211" s="130"/>
      <c r="F211" s="129"/>
      <c r="G211" s="130"/>
      <c r="H211" s="243" t="s">
        <v>884</v>
      </c>
      <c r="I211" s="239"/>
      <c r="J211" s="239"/>
      <c r="K211" s="239"/>
      <c r="L211" s="240"/>
      <c r="M211" s="34"/>
      <c r="N211" s="55"/>
      <c r="O211" s="76"/>
      <c r="P211" s="76"/>
      <c r="Q211" s="76"/>
      <c r="R211" s="76"/>
      <c r="S211" s="76"/>
      <c r="T211" s="103"/>
      <c r="U211" s="64"/>
      <c r="V211" s="63"/>
      <c r="W211" s="63"/>
      <c r="X211" s="63"/>
      <c r="Y211" s="105"/>
      <c r="Z211" s="105"/>
      <c r="AA211" s="7"/>
      <c r="AB211" s="7"/>
      <c r="AC211" s="59"/>
      <c r="AD211" s="59"/>
      <c r="AE211" s="59"/>
      <c r="AF211" s="59"/>
      <c r="AG211" s="59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35"/>
      <c r="AS211" s="167">
        <f>ROUND(I214,0)</f>
        <v>354</v>
      </c>
      <c r="AT211" s="82"/>
    </row>
    <row r="212" spans="1:46" ht="17.2" customHeight="1" x14ac:dyDescent="0.3">
      <c r="A212" s="10">
        <v>21</v>
      </c>
      <c r="B212" s="12">
        <v>1542</v>
      </c>
      <c r="C212" s="51" t="s">
        <v>937</v>
      </c>
      <c r="D212" s="129"/>
      <c r="E212" s="130"/>
      <c r="F212" s="129"/>
      <c r="G212" s="130"/>
      <c r="H212" s="262"/>
      <c r="I212" s="241"/>
      <c r="J212" s="241"/>
      <c r="K212" s="241"/>
      <c r="L212" s="242"/>
      <c r="M212" s="2"/>
      <c r="N212" s="159"/>
      <c r="O212" s="159"/>
      <c r="P212" s="159"/>
      <c r="Q212" s="159"/>
      <c r="R212" s="159"/>
      <c r="S212" s="2"/>
      <c r="T212" s="43"/>
      <c r="U212" s="243" t="s">
        <v>871</v>
      </c>
      <c r="V212" s="239"/>
      <c r="W212" s="239"/>
      <c r="X212" s="239"/>
      <c r="Y212" s="239"/>
      <c r="Z212" s="240"/>
      <c r="AA212" s="247" t="s">
        <v>870</v>
      </c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126" t="s">
        <v>810</v>
      </c>
      <c r="AM212" s="255">
        <f>AM209</f>
        <v>0.7</v>
      </c>
      <c r="AN212" s="255"/>
      <c r="AO212" s="8"/>
      <c r="AP212" s="8"/>
      <c r="AQ212" s="8"/>
      <c r="AR212" s="20"/>
      <c r="AS212" s="167">
        <f>ROUND(I214*AM212,0)</f>
        <v>248</v>
      </c>
      <c r="AT212" s="82"/>
    </row>
    <row r="213" spans="1:46" ht="17.2" customHeight="1" x14ac:dyDescent="0.3">
      <c r="A213" s="10">
        <v>21</v>
      </c>
      <c r="B213" s="12">
        <v>2137</v>
      </c>
      <c r="C213" s="51" t="s">
        <v>936</v>
      </c>
      <c r="D213" s="129"/>
      <c r="E213" s="130"/>
      <c r="F213" s="129"/>
      <c r="G213" s="130"/>
      <c r="H213" s="44"/>
      <c r="I213" s="2"/>
      <c r="J213" s="2"/>
      <c r="K213" s="2"/>
      <c r="L213" s="43"/>
      <c r="M213" s="8"/>
      <c r="N213" s="27"/>
      <c r="O213" s="27"/>
      <c r="P213" s="27"/>
      <c r="Q213" s="27"/>
      <c r="R213" s="27"/>
      <c r="S213" s="8"/>
      <c r="T213" s="20"/>
      <c r="U213" s="244"/>
      <c r="V213" s="245"/>
      <c r="W213" s="245"/>
      <c r="X213" s="245"/>
      <c r="Y213" s="245"/>
      <c r="Z213" s="246"/>
      <c r="AA213" s="247" t="s">
        <v>868</v>
      </c>
      <c r="AB213" s="248"/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59" t="s">
        <v>810</v>
      </c>
      <c r="AM213" s="249">
        <f>AM210</f>
        <v>0.5</v>
      </c>
      <c r="AN213" s="249"/>
      <c r="AO213" s="7"/>
      <c r="AP213" s="7"/>
      <c r="AQ213" s="7"/>
      <c r="AR213" s="35"/>
      <c r="AS213" s="167">
        <f>ROUND(I214*AM213,0)</f>
        <v>177</v>
      </c>
      <c r="AT213" s="82"/>
    </row>
    <row r="214" spans="1:46" ht="17.2" customHeight="1" x14ac:dyDescent="0.3">
      <c r="A214" s="10">
        <v>21</v>
      </c>
      <c r="B214" s="12">
        <v>1543</v>
      </c>
      <c r="C214" s="51" t="s">
        <v>935</v>
      </c>
      <c r="D214" s="129"/>
      <c r="E214" s="130"/>
      <c r="F214" s="129"/>
      <c r="G214" s="130"/>
      <c r="H214" s="44"/>
      <c r="I214" s="254">
        <v>354</v>
      </c>
      <c r="J214" s="254"/>
      <c r="K214" s="2" t="s">
        <v>809</v>
      </c>
      <c r="L214" s="43"/>
      <c r="M214" s="239" t="s">
        <v>837</v>
      </c>
      <c r="N214" s="239"/>
      <c r="O214" s="239"/>
      <c r="P214" s="239"/>
      <c r="Q214" s="239"/>
      <c r="R214" s="239"/>
      <c r="S214" s="239"/>
      <c r="T214" s="240"/>
      <c r="U214" s="64"/>
      <c r="V214" s="63"/>
      <c r="W214" s="63"/>
      <c r="X214" s="63"/>
      <c r="Y214" s="105"/>
      <c r="Z214" s="105"/>
      <c r="AA214" s="7"/>
      <c r="AB214" s="7"/>
      <c r="AC214" s="59"/>
      <c r="AD214" s="59"/>
      <c r="AE214" s="59"/>
      <c r="AF214" s="59"/>
      <c r="AG214" s="59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35"/>
      <c r="AS214" s="167">
        <f>ROUND(I214*S216,0)</f>
        <v>342</v>
      </c>
      <c r="AT214" s="82"/>
    </row>
    <row r="215" spans="1:46" ht="17.2" customHeight="1" x14ac:dyDescent="0.3">
      <c r="A215" s="10">
        <v>21</v>
      </c>
      <c r="B215" s="12">
        <v>1544</v>
      </c>
      <c r="C215" s="51" t="s">
        <v>934</v>
      </c>
      <c r="D215" s="129"/>
      <c r="E215" s="130"/>
      <c r="F215" s="129"/>
      <c r="G215" s="131"/>
      <c r="H215" s="44"/>
      <c r="I215" s="2"/>
      <c r="J215" s="2"/>
      <c r="K215" s="2"/>
      <c r="L215" s="43"/>
      <c r="M215" s="241"/>
      <c r="N215" s="241"/>
      <c r="O215" s="241"/>
      <c r="P215" s="241"/>
      <c r="Q215" s="241"/>
      <c r="R215" s="241"/>
      <c r="S215" s="241"/>
      <c r="T215" s="242"/>
      <c r="U215" s="243" t="s">
        <v>871</v>
      </c>
      <c r="V215" s="239"/>
      <c r="W215" s="239"/>
      <c r="X215" s="239"/>
      <c r="Y215" s="239"/>
      <c r="Z215" s="240"/>
      <c r="AA215" s="247" t="s">
        <v>870</v>
      </c>
      <c r="AB215" s="248"/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126" t="s">
        <v>810</v>
      </c>
      <c r="AM215" s="255">
        <f>AM212</f>
        <v>0.7</v>
      </c>
      <c r="AN215" s="255"/>
      <c r="AO215" s="8"/>
      <c r="AP215" s="8"/>
      <c r="AQ215" s="8"/>
      <c r="AR215" s="20"/>
      <c r="AS215" s="179">
        <f>ROUND(ROUND(I214*S216,0)*AM215,0)</f>
        <v>239</v>
      </c>
      <c r="AT215" s="82"/>
    </row>
    <row r="216" spans="1:46" ht="17.2" customHeight="1" x14ac:dyDescent="0.3">
      <c r="A216" s="10">
        <v>21</v>
      </c>
      <c r="B216" s="12">
        <v>2138</v>
      </c>
      <c r="C216" s="51" t="s">
        <v>933</v>
      </c>
      <c r="D216" s="134"/>
      <c r="E216" s="135"/>
      <c r="F216" s="129"/>
      <c r="G216" s="131"/>
      <c r="H216" s="60"/>
      <c r="I216" s="140"/>
      <c r="J216" s="140"/>
      <c r="K216" s="140"/>
      <c r="L216" s="83"/>
      <c r="M216" s="11"/>
      <c r="N216" s="11"/>
      <c r="O216" s="11"/>
      <c r="P216" s="11"/>
      <c r="Q216" s="11"/>
      <c r="R216" s="126" t="s">
        <v>810</v>
      </c>
      <c r="S216" s="236">
        <f>S210</f>
        <v>0.96499999999999997</v>
      </c>
      <c r="T216" s="237"/>
      <c r="U216" s="244"/>
      <c r="V216" s="245"/>
      <c r="W216" s="245"/>
      <c r="X216" s="245"/>
      <c r="Y216" s="245"/>
      <c r="Z216" s="246"/>
      <c r="AA216" s="247" t="s">
        <v>868</v>
      </c>
      <c r="AB216" s="248"/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59" t="s">
        <v>810</v>
      </c>
      <c r="AM216" s="249">
        <f>AM213</f>
        <v>0.5</v>
      </c>
      <c r="AN216" s="249"/>
      <c r="AO216" s="7"/>
      <c r="AP216" s="7"/>
      <c r="AQ216" s="7"/>
      <c r="AR216" s="35"/>
      <c r="AS216" s="179">
        <f>ROUND(ROUND(I214*S216,0)*AM216,0)</f>
        <v>171</v>
      </c>
      <c r="AT216" s="82"/>
    </row>
    <row r="217" spans="1:46" ht="17.2" customHeight="1" x14ac:dyDescent="0.3">
      <c r="A217" s="10">
        <v>21</v>
      </c>
      <c r="B217" s="12">
        <v>2139</v>
      </c>
      <c r="C217" s="51" t="s">
        <v>932</v>
      </c>
      <c r="D217" s="129"/>
      <c r="E217" s="130"/>
      <c r="F217" s="129"/>
      <c r="G217" s="131"/>
      <c r="H217" s="84"/>
      <c r="I217" s="140"/>
      <c r="J217" s="140"/>
      <c r="K217" s="140"/>
      <c r="L217" s="83"/>
      <c r="M217" s="34"/>
      <c r="N217" s="55"/>
      <c r="O217" s="76"/>
      <c r="P217" s="76"/>
      <c r="Q217" s="76"/>
      <c r="R217" s="76"/>
      <c r="S217" s="76"/>
      <c r="T217" s="103"/>
      <c r="U217" s="64"/>
      <c r="V217" s="63"/>
      <c r="W217" s="63"/>
      <c r="X217" s="63"/>
      <c r="Y217" s="105"/>
      <c r="Z217" s="105"/>
      <c r="AA217" s="7"/>
      <c r="AB217" s="34"/>
      <c r="AC217" s="53"/>
      <c r="AD217" s="53"/>
      <c r="AE217" s="53"/>
      <c r="AF217" s="53"/>
      <c r="AG217" s="53"/>
      <c r="AH217" s="34"/>
      <c r="AI217" s="34"/>
      <c r="AJ217" s="34"/>
      <c r="AK217" s="34"/>
      <c r="AL217" s="34"/>
      <c r="AM217" s="34"/>
      <c r="AN217" s="49"/>
      <c r="AO217" s="256" t="s">
        <v>877</v>
      </c>
      <c r="AP217" s="257"/>
      <c r="AQ217" s="257"/>
      <c r="AR217" s="258"/>
      <c r="AS217" s="167">
        <f>ROUND(I214,0)-AO220</f>
        <v>349</v>
      </c>
      <c r="AT217" s="82"/>
    </row>
    <row r="218" spans="1:46" ht="17.2" customHeight="1" x14ac:dyDescent="0.3">
      <c r="A218" s="10">
        <v>21</v>
      </c>
      <c r="B218" s="12">
        <v>2140</v>
      </c>
      <c r="C218" s="51" t="s">
        <v>931</v>
      </c>
      <c r="D218" s="129"/>
      <c r="E218" s="130"/>
      <c r="F218" s="129"/>
      <c r="G218" s="131"/>
      <c r="H218" s="84"/>
      <c r="I218" s="140"/>
      <c r="J218" s="140"/>
      <c r="K218" s="140"/>
      <c r="L218" s="83"/>
      <c r="M218" s="2"/>
      <c r="N218" s="159"/>
      <c r="O218" s="159"/>
      <c r="P218" s="159"/>
      <c r="Q218" s="159"/>
      <c r="R218" s="159"/>
      <c r="S218" s="2"/>
      <c r="T218" s="43"/>
      <c r="U218" s="243" t="s">
        <v>871</v>
      </c>
      <c r="V218" s="239"/>
      <c r="W218" s="239"/>
      <c r="X218" s="239"/>
      <c r="Y218" s="239"/>
      <c r="Z218" s="240"/>
      <c r="AA218" s="247" t="s">
        <v>870</v>
      </c>
      <c r="AB218" s="248"/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59" t="s">
        <v>810</v>
      </c>
      <c r="AM218" s="249">
        <f>AM215</f>
        <v>0.7</v>
      </c>
      <c r="AN218" s="250"/>
      <c r="AO218" s="259"/>
      <c r="AP218" s="260"/>
      <c r="AQ218" s="260"/>
      <c r="AR218" s="261"/>
      <c r="AS218" s="167">
        <f>ROUND(I214*AM218,0)-AO220</f>
        <v>243</v>
      </c>
      <c r="AT218" s="82"/>
    </row>
    <row r="219" spans="1:46" ht="17.2" customHeight="1" x14ac:dyDescent="0.3">
      <c r="A219" s="10">
        <v>21</v>
      </c>
      <c r="B219" s="12">
        <v>2141</v>
      </c>
      <c r="C219" s="51" t="s">
        <v>930</v>
      </c>
      <c r="D219" s="129"/>
      <c r="E219" s="130"/>
      <c r="F219" s="129"/>
      <c r="G219" s="131"/>
      <c r="H219" s="84"/>
      <c r="I219" s="140"/>
      <c r="J219" s="140"/>
      <c r="K219" s="140"/>
      <c r="L219" s="83"/>
      <c r="M219" s="8"/>
      <c r="N219" s="27"/>
      <c r="O219" s="27"/>
      <c r="P219" s="27"/>
      <c r="Q219" s="27"/>
      <c r="R219" s="27"/>
      <c r="S219" s="8"/>
      <c r="T219" s="20"/>
      <c r="U219" s="244"/>
      <c r="V219" s="245"/>
      <c r="W219" s="245"/>
      <c r="X219" s="245"/>
      <c r="Y219" s="245"/>
      <c r="Z219" s="246"/>
      <c r="AA219" s="247" t="s">
        <v>868</v>
      </c>
      <c r="AB219" s="248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59" t="s">
        <v>810</v>
      </c>
      <c r="AM219" s="249">
        <f>AM216</f>
        <v>0.5</v>
      </c>
      <c r="AN219" s="250"/>
      <c r="AO219" s="259"/>
      <c r="AP219" s="260"/>
      <c r="AQ219" s="260"/>
      <c r="AR219" s="261"/>
      <c r="AS219" s="167">
        <f>ROUND(I214*AM219,0)-AO220</f>
        <v>172</v>
      </c>
      <c r="AT219" s="82"/>
    </row>
    <row r="220" spans="1:46" ht="17.2" customHeight="1" x14ac:dyDescent="0.3">
      <c r="A220" s="10">
        <v>21</v>
      </c>
      <c r="B220" s="12">
        <v>2142</v>
      </c>
      <c r="C220" s="51" t="s">
        <v>929</v>
      </c>
      <c r="D220" s="129"/>
      <c r="E220" s="130"/>
      <c r="F220" s="129"/>
      <c r="G220" s="131"/>
      <c r="H220" s="84"/>
      <c r="I220" s="140"/>
      <c r="J220" s="140"/>
      <c r="K220" s="140"/>
      <c r="L220" s="83"/>
      <c r="M220" s="239" t="s">
        <v>837</v>
      </c>
      <c r="N220" s="239"/>
      <c r="O220" s="239"/>
      <c r="P220" s="239"/>
      <c r="Q220" s="239"/>
      <c r="R220" s="239"/>
      <c r="S220" s="239"/>
      <c r="T220" s="240"/>
      <c r="U220" s="64"/>
      <c r="V220" s="63"/>
      <c r="W220" s="63"/>
      <c r="X220" s="63"/>
      <c r="Y220" s="105"/>
      <c r="Z220" s="105"/>
      <c r="AA220" s="7"/>
      <c r="AB220" s="2"/>
      <c r="AC220" s="142"/>
      <c r="AD220" s="142"/>
      <c r="AE220" s="142"/>
      <c r="AF220" s="142"/>
      <c r="AG220" s="142"/>
      <c r="AH220" s="2"/>
      <c r="AI220" s="2"/>
      <c r="AJ220" s="2"/>
      <c r="AK220" s="2"/>
      <c r="AL220" s="140"/>
      <c r="AM220" s="140"/>
      <c r="AN220" s="140"/>
      <c r="AO220" s="114">
        <f>AO208</f>
        <v>5</v>
      </c>
      <c r="AP220" s="69" t="s">
        <v>873</v>
      </c>
      <c r="AQ220" s="161"/>
      <c r="AR220" s="166"/>
      <c r="AS220" s="167">
        <f>ROUND(I214*S222,0)-AO220</f>
        <v>337</v>
      </c>
      <c r="AT220" s="82"/>
    </row>
    <row r="221" spans="1:46" ht="17.2" customHeight="1" x14ac:dyDescent="0.3">
      <c r="A221" s="10">
        <v>21</v>
      </c>
      <c r="B221" s="12">
        <v>2143</v>
      </c>
      <c r="C221" s="51" t="s">
        <v>928</v>
      </c>
      <c r="D221" s="129"/>
      <c r="E221" s="130"/>
      <c r="F221" s="129"/>
      <c r="G221" s="131"/>
      <c r="H221" s="84"/>
      <c r="I221" s="140"/>
      <c r="J221" s="140"/>
      <c r="K221" s="140"/>
      <c r="L221" s="83"/>
      <c r="M221" s="241"/>
      <c r="N221" s="241"/>
      <c r="O221" s="241"/>
      <c r="P221" s="241"/>
      <c r="Q221" s="241"/>
      <c r="R221" s="241"/>
      <c r="S221" s="241"/>
      <c r="T221" s="242"/>
      <c r="U221" s="243" t="s">
        <v>871</v>
      </c>
      <c r="V221" s="239"/>
      <c r="W221" s="239"/>
      <c r="X221" s="239"/>
      <c r="Y221" s="239"/>
      <c r="Z221" s="240"/>
      <c r="AA221" s="247" t="s">
        <v>870</v>
      </c>
      <c r="AB221" s="248"/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59" t="s">
        <v>810</v>
      </c>
      <c r="AM221" s="249">
        <f>AM218</f>
        <v>0.7</v>
      </c>
      <c r="AN221" s="250"/>
      <c r="AO221" s="44"/>
      <c r="AP221" s="142"/>
      <c r="AQ221" s="161"/>
      <c r="AR221" s="166"/>
      <c r="AS221" s="179">
        <f>ROUND(ROUND(I214*S222,0)*AM221,0)-AO220</f>
        <v>234</v>
      </c>
      <c r="AT221" s="82"/>
    </row>
    <row r="222" spans="1:46" ht="17.2" customHeight="1" x14ac:dyDescent="0.3">
      <c r="A222" s="10">
        <v>21</v>
      </c>
      <c r="B222" s="12">
        <v>2144</v>
      </c>
      <c r="C222" s="51" t="s">
        <v>927</v>
      </c>
      <c r="D222" s="137"/>
      <c r="E222" s="138"/>
      <c r="F222" s="148"/>
      <c r="G222" s="150"/>
      <c r="H222" s="102"/>
      <c r="I222" s="100"/>
      <c r="J222" s="100"/>
      <c r="K222" s="100"/>
      <c r="L222" s="104"/>
      <c r="M222" s="11"/>
      <c r="N222" s="11"/>
      <c r="O222" s="11"/>
      <c r="P222" s="11"/>
      <c r="Q222" s="11"/>
      <c r="R222" s="126" t="s">
        <v>810</v>
      </c>
      <c r="S222" s="236">
        <f>S216</f>
        <v>0.96499999999999997</v>
      </c>
      <c r="T222" s="237"/>
      <c r="U222" s="244"/>
      <c r="V222" s="245"/>
      <c r="W222" s="245"/>
      <c r="X222" s="245"/>
      <c r="Y222" s="245"/>
      <c r="Z222" s="246"/>
      <c r="AA222" s="247" t="s">
        <v>868</v>
      </c>
      <c r="AB222" s="248"/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59" t="s">
        <v>810</v>
      </c>
      <c r="AM222" s="249">
        <f>AM219</f>
        <v>0.5</v>
      </c>
      <c r="AN222" s="250"/>
      <c r="AO222" s="42"/>
      <c r="AP222" s="126"/>
      <c r="AQ222" s="152"/>
      <c r="AR222" s="163"/>
      <c r="AS222" s="179">
        <f>ROUND(ROUND(I214*S222,0)*AM222,0)-AO220</f>
        <v>166</v>
      </c>
      <c r="AT222" s="81"/>
    </row>
    <row r="223" spans="1:46" ht="17.2" customHeight="1" x14ac:dyDescent="0.3">
      <c r="A223" s="10">
        <v>21</v>
      </c>
      <c r="B223" s="12">
        <v>1611</v>
      </c>
      <c r="C223" s="51" t="s">
        <v>926</v>
      </c>
      <c r="D223" s="263" t="s">
        <v>925</v>
      </c>
      <c r="E223" s="264"/>
      <c r="F223" s="263" t="s">
        <v>924</v>
      </c>
      <c r="G223" s="264"/>
      <c r="H223" s="243" t="s">
        <v>923</v>
      </c>
      <c r="I223" s="239"/>
      <c r="J223" s="239"/>
      <c r="K223" s="239"/>
      <c r="L223" s="240"/>
      <c r="M223" s="34"/>
      <c r="N223" s="55"/>
      <c r="O223" s="76"/>
      <c r="P223" s="76"/>
      <c r="Q223" s="76"/>
      <c r="R223" s="76"/>
      <c r="S223" s="76"/>
      <c r="T223" s="103"/>
      <c r="U223" s="64"/>
      <c r="V223" s="63"/>
      <c r="W223" s="63"/>
      <c r="X223" s="63"/>
      <c r="Y223" s="105"/>
      <c r="Z223" s="105"/>
      <c r="AA223" s="7"/>
      <c r="AB223" s="7"/>
      <c r="AC223" s="59"/>
      <c r="AD223" s="59"/>
      <c r="AE223" s="59"/>
      <c r="AF223" s="59"/>
      <c r="AG223" s="59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35"/>
      <c r="AS223" s="180">
        <f>ROUND(I226,0)</f>
        <v>886</v>
      </c>
      <c r="AT223" s="18" t="s">
        <v>824</v>
      </c>
    </row>
    <row r="224" spans="1:46" ht="17.2" customHeight="1" x14ac:dyDescent="0.3">
      <c r="A224" s="10">
        <v>21</v>
      </c>
      <c r="B224" s="12">
        <v>1612</v>
      </c>
      <c r="C224" s="51" t="s">
        <v>922</v>
      </c>
      <c r="D224" s="265"/>
      <c r="E224" s="266"/>
      <c r="F224" s="265"/>
      <c r="G224" s="266"/>
      <c r="H224" s="262"/>
      <c r="I224" s="241"/>
      <c r="J224" s="241"/>
      <c r="K224" s="241"/>
      <c r="L224" s="242"/>
      <c r="M224" s="2"/>
      <c r="N224" s="159"/>
      <c r="O224" s="159"/>
      <c r="P224" s="159"/>
      <c r="Q224" s="159"/>
      <c r="R224" s="159"/>
      <c r="S224" s="2"/>
      <c r="T224" s="43"/>
      <c r="U224" s="243" t="s">
        <v>871</v>
      </c>
      <c r="V224" s="239"/>
      <c r="W224" s="239"/>
      <c r="X224" s="239"/>
      <c r="Y224" s="239"/>
      <c r="Z224" s="240"/>
      <c r="AA224" s="247" t="s">
        <v>870</v>
      </c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126" t="s">
        <v>810</v>
      </c>
      <c r="AM224" s="255">
        <f>AM221</f>
        <v>0.7</v>
      </c>
      <c r="AN224" s="255"/>
      <c r="AO224" s="8"/>
      <c r="AP224" s="8"/>
      <c r="AQ224" s="8"/>
      <c r="AR224" s="20"/>
      <c r="AS224" s="167">
        <f>ROUND(I226*AM224,0)</f>
        <v>620</v>
      </c>
      <c r="AT224" s="14"/>
    </row>
    <row r="225" spans="1:46" ht="17.2" customHeight="1" x14ac:dyDescent="0.3">
      <c r="A225" s="10">
        <v>21</v>
      </c>
      <c r="B225" s="12">
        <v>2145</v>
      </c>
      <c r="C225" s="51" t="s">
        <v>921</v>
      </c>
      <c r="D225" s="265"/>
      <c r="E225" s="266"/>
      <c r="F225" s="265"/>
      <c r="G225" s="266"/>
      <c r="H225" s="44"/>
      <c r="I225" s="140"/>
      <c r="J225" s="140"/>
      <c r="K225" s="140"/>
      <c r="L225" s="83"/>
      <c r="M225" s="8"/>
      <c r="N225" s="27"/>
      <c r="O225" s="27"/>
      <c r="P225" s="27"/>
      <c r="Q225" s="27"/>
      <c r="R225" s="27"/>
      <c r="S225" s="8"/>
      <c r="T225" s="20"/>
      <c r="U225" s="244"/>
      <c r="V225" s="245"/>
      <c r="W225" s="245"/>
      <c r="X225" s="245"/>
      <c r="Y225" s="245"/>
      <c r="Z225" s="246"/>
      <c r="AA225" s="247" t="s">
        <v>868</v>
      </c>
      <c r="AB225" s="248"/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59" t="s">
        <v>810</v>
      </c>
      <c r="AM225" s="249">
        <f>AM222</f>
        <v>0.5</v>
      </c>
      <c r="AN225" s="249"/>
      <c r="AO225" s="7"/>
      <c r="AP225" s="7"/>
      <c r="AQ225" s="7"/>
      <c r="AR225" s="35"/>
      <c r="AS225" s="167">
        <f>ROUND(I226*AM225,0)</f>
        <v>443</v>
      </c>
      <c r="AT225" s="14"/>
    </row>
    <row r="226" spans="1:46" ht="17.2" customHeight="1" x14ac:dyDescent="0.3">
      <c r="A226" s="10">
        <v>21</v>
      </c>
      <c r="B226" s="12">
        <v>1613</v>
      </c>
      <c r="C226" s="51" t="s">
        <v>920</v>
      </c>
      <c r="D226" s="265"/>
      <c r="E226" s="266"/>
      <c r="F226" s="265"/>
      <c r="G226" s="266"/>
      <c r="H226" s="44"/>
      <c r="I226" s="254">
        <v>886</v>
      </c>
      <c r="J226" s="254"/>
      <c r="K226" s="2" t="s">
        <v>809</v>
      </c>
      <c r="L226" s="43"/>
      <c r="M226" s="239" t="s">
        <v>837</v>
      </c>
      <c r="N226" s="239"/>
      <c r="O226" s="239"/>
      <c r="P226" s="239"/>
      <c r="Q226" s="239"/>
      <c r="R226" s="239"/>
      <c r="S226" s="239"/>
      <c r="T226" s="240"/>
      <c r="U226" s="64"/>
      <c r="V226" s="63"/>
      <c r="W226" s="63"/>
      <c r="X226" s="63"/>
      <c r="Y226" s="105"/>
      <c r="Z226" s="105"/>
      <c r="AA226" s="7"/>
      <c r="AB226" s="7"/>
      <c r="AC226" s="59"/>
      <c r="AD226" s="59"/>
      <c r="AE226" s="59"/>
      <c r="AF226" s="59"/>
      <c r="AG226" s="59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35"/>
      <c r="AS226" s="167">
        <f>ROUND(I226*S228,0)</f>
        <v>855</v>
      </c>
      <c r="AT226" s="14"/>
    </row>
    <row r="227" spans="1:46" ht="17.2" customHeight="1" x14ac:dyDescent="0.3">
      <c r="A227" s="10">
        <v>21</v>
      </c>
      <c r="B227" s="12">
        <v>1614</v>
      </c>
      <c r="C227" s="51" t="s">
        <v>919</v>
      </c>
      <c r="D227" s="265"/>
      <c r="E227" s="266"/>
      <c r="F227" s="265"/>
      <c r="G227" s="266"/>
      <c r="H227" s="44"/>
      <c r="I227" s="2"/>
      <c r="J227" s="2"/>
      <c r="K227" s="2"/>
      <c r="L227" s="43"/>
      <c r="M227" s="241"/>
      <c r="N227" s="241"/>
      <c r="O227" s="241"/>
      <c r="P227" s="241"/>
      <c r="Q227" s="241"/>
      <c r="R227" s="241"/>
      <c r="S227" s="241"/>
      <c r="T227" s="242"/>
      <c r="U227" s="243" t="s">
        <v>871</v>
      </c>
      <c r="V227" s="239"/>
      <c r="W227" s="239"/>
      <c r="X227" s="239"/>
      <c r="Y227" s="239"/>
      <c r="Z227" s="240"/>
      <c r="AA227" s="247" t="s">
        <v>870</v>
      </c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126" t="s">
        <v>810</v>
      </c>
      <c r="AM227" s="255">
        <f>AM224</f>
        <v>0.7</v>
      </c>
      <c r="AN227" s="255"/>
      <c r="AO227" s="8"/>
      <c r="AP227" s="8"/>
      <c r="AQ227" s="8"/>
      <c r="AR227" s="20"/>
      <c r="AS227" s="167">
        <f>ROUND(ROUND(I226*S228,0)*AM227,0)</f>
        <v>599</v>
      </c>
      <c r="AT227" s="14"/>
    </row>
    <row r="228" spans="1:46" ht="17.2" customHeight="1" x14ac:dyDescent="0.3">
      <c r="A228" s="10">
        <v>21</v>
      </c>
      <c r="B228" s="12">
        <v>2146</v>
      </c>
      <c r="C228" s="51" t="s">
        <v>918</v>
      </c>
      <c r="D228" s="265"/>
      <c r="E228" s="266"/>
      <c r="F228" s="265"/>
      <c r="G228" s="266"/>
      <c r="H228" s="60"/>
      <c r="I228" s="140"/>
      <c r="J228" s="140"/>
      <c r="K228" s="140"/>
      <c r="L228" s="83"/>
      <c r="M228" s="11"/>
      <c r="N228" s="11"/>
      <c r="O228" s="11"/>
      <c r="P228" s="11"/>
      <c r="Q228" s="11"/>
      <c r="R228" s="126" t="s">
        <v>810</v>
      </c>
      <c r="S228" s="236">
        <f>S222</f>
        <v>0.96499999999999997</v>
      </c>
      <c r="T228" s="237"/>
      <c r="U228" s="244"/>
      <c r="V228" s="245"/>
      <c r="W228" s="245"/>
      <c r="X228" s="245"/>
      <c r="Y228" s="245"/>
      <c r="Z228" s="246"/>
      <c r="AA228" s="247" t="s">
        <v>868</v>
      </c>
      <c r="AB228" s="248"/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59" t="s">
        <v>810</v>
      </c>
      <c r="AM228" s="249">
        <f>AM225</f>
        <v>0.5</v>
      </c>
      <c r="AN228" s="249"/>
      <c r="AO228" s="7"/>
      <c r="AP228" s="7"/>
      <c r="AQ228" s="7"/>
      <c r="AR228" s="35"/>
      <c r="AS228" s="167">
        <f>ROUND(ROUND(I226*S228,0)*AM228,0)</f>
        <v>428</v>
      </c>
      <c r="AT228" s="14"/>
    </row>
    <row r="229" spans="1:46" ht="17.2" customHeight="1" x14ac:dyDescent="0.3">
      <c r="A229" s="10">
        <v>21</v>
      </c>
      <c r="B229" s="12">
        <v>2147</v>
      </c>
      <c r="C229" s="51" t="s">
        <v>917</v>
      </c>
      <c r="D229" s="265"/>
      <c r="E229" s="266"/>
      <c r="F229" s="265"/>
      <c r="G229" s="266"/>
      <c r="H229" s="84"/>
      <c r="I229" s="140"/>
      <c r="J229" s="140"/>
      <c r="K229" s="140"/>
      <c r="L229" s="83"/>
      <c r="M229" s="34"/>
      <c r="N229" s="55"/>
      <c r="O229" s="76"/>
      <c r="P229" s="76"/>
      <c r="Q229" s="76"/>
      <c r="R229" s="76"/>
      <c r="S229" s="76"/>
      <c r="T229" s="103"/>
      <c r="U229" s="64"/>
      <c r="V229" s="63"/>
      <c r="W229" s="63"/>
      <c r="X229" s="63"/>
      <c r="Y229" s="105"/>
      <c r="Z229" s="105"/>
      <c r="AA229" s="7"/>
      <c r="AB229" s="34"/>
      <c r="AC229" s="53"/>
      <c r="AD229" s="53"/>
      <c r="AE229" s="53"/>
      <c r="AF229" s="53"/>
      <c r="AG229" s="53"/>
      <c r="AH229" s="34"/>
      <c r="AI229" s="34"/>
      <c r="AJ229" s="34"/>
      <c r="AK229" s="34"/>
      <c r="AL229" s="34"/>
      <c r="AM229" s="34"/>
      <c r="AN229" s="49"/>
      <c r="AO229" s="256" t="s">
        <v>877</v>
      </c>
      <c r="AP229" s="257"/>
      <c r="AQ229" s="257"/>
      <c r="AR229" s="258"/>
      <c r="AS229" s="180">
        <f>ROUND(I226,0)-AO232</f>
        <v>881</v>
      </c>
      <c r="AT229" s="14"/>
    </row>
    <row r="230" spans="1:46" ht="17.2" customHeight="1" x14ac:dyDescent="0.3">
      <c r="A230" s="10">
        <v>21</v>
      </c>
      <c r="B230" s="12">
        <v>2148</v>
      </c>
      <c r="C230" s="51" t="s">
        <v>916</v>
      </c>
      <c r="D230" s="265"/>
      <c r="E230" s="266"/>
      <c r="F230" s="265"/>
      <c r="G230" s="266"/>
      <c r="H230" s="84"/>
      <c r="I230" s="140"/>
      <c r="J230" s="140"/>
      <c r="K230" s="140"/>
      <c r="L230" s="83"/>
      <c r="M230" s="2"/>
      <c r="N230" s="159"/>
      <c r="O230" s="159"/>
      <c r="P230" s="159"/>
      <c r="Q230" s="159"/>
      <c r="R230" s="159"/>
      <c r="S230" s="2"/>
      <c r="T230" s="43"/>
      <c r="U230" s="243" t="s">
        <v>871</v>
      </c>
      <c r="V230" s="239"/>
      <c r="W230" s="239"/>
      <c r="X230" s="239"/>
      <c r="Y230" s="239"/>
      <c r="Z230" s="240"/>
      <c r="AA230" s="247" t="s">
        <v>870</v>
      </c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59" t="s">
        <v>810</v>
      </c>
      <c r="AM230" s="249">
        <f>AM227</f>
        <v>0.7</v>
      </c>
      <c r="AN230" s="250"/>
      <c r="AO230" s="259"/>
      <c r="AP230" s="260"/>
      <c r="AQ230" s="260"/>
      <c r="AR230" s="261"/>
      <c r="AS230" s="167">
        <f>ROUND(I226*AM230,0)-AO232</f>
        <v>615</v>
      </c>
      <c r="AT230" s="14"/>
    </row>
    <row r="231" spans="1:46" ht="17.2" customHeight="1" x14ac:dyDescent="0.3">
      <c r="A231" s="10">
        <v>21</v>
      </c>
      <c r="B231" s="12">
        <v>2149</v>
      </c>
      <c r="C231" s="51" t="s">
        <v>915</v>
      </c>
      <c r="D231" s="265"/>
      <c r="E231" s="266"/>
      <c r="F231" s="265"/>
      <c r="G231" s="266"/>
      <c r="H231" s="84"/>
      <c r="I231" s="140"/>
      <c r="J231" s="140"/>
      <c r="K231" s="140"/>
      <c r="L231" s="83"/>
      <c r="M231" s="8"/>
      <c r="N231" s="27"/>
      <c r="O231" s="27"/>
      <c r="P231" s="27"/>
      <c r="Q231" s="27"/>
      <c r="R231" s="27"/>
      <c r="S231" s="8"/>
      <c r="T231" s="20"/>
      <c r="U231" s="244"/>
      <c r="V231" s="245"/>
      <c r="W231" s="245"/>
      <c r="X231" s="245"/>
      <c r="Y231" s="245"/>
      <c r="Z231" s="246"/>
      <c r="AA231" s="247" t="s">
        <v>868</v>
      </c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59" t="s">
        <v>810</v>
      </c>
      <c r="AM231" s="249">
        <f>AM228</f>
        <v>0.5</v>
      </c>
      <c r="AN231" s="250"/>
      <c r="AO231" s="259"/>
      <c r="AP231" s="260"/>
      <c r="AQ231" s="260"/>
      <c r="AR231" s="261"/>
      <c r="AS231" s="167">
        <f>ROUND(I226*AM231,0)-AO232</f>
        <v>438</v>
      </c>
      <c r="AT231" s="14"/>
    </row>
    <row r="232" spans="1:46" ht="17.2" customHeight="1" x14ac:dyDescent="0.3">
      <c r="A232" s="10">
        <v>21</v>
      </c>
      <c r="B232" s="12">
        <v>2150</v>
      </c>
      <c r="C232" s="51" t="s">
        <v>914</v>
      </c>
      <c r="D232" s="265"/>
      <c r="E232" s="266"/>
      <c r="F232" s="265"/>
      <c r="G232" s="266"/>
      <c r="H232" s="84"/>
      <c r="I232" s="140"/>
      <c r="J232" s="140"/>
      <c r="K232" s="140"/>
      <c r="L232" s="83"/>
      <c r="M232" s="239" t="s">
        <v>837</v>
      </c>
      <c r="N232" s="239"/>
      <c r="O232" s="239"/>
      <c r="P232" s="239"/>
      <c r="Q232" s="239"/>
      <c r="R232" s="239"/>
      <c r="S232" s="239"/>
      <c r="T232" s="240"/>
      <c r="U232" s="64"/>
      <c r="V232" s="63"/>
      <c r="W232" s="63"/>
      <c r="X232" s="63"/>
      <c r="Y232" s="105"/>
      <c r="Z232" s="105"/>
      <c r="AA232" s="7"/>
      <c r="AB232" s="2"/>
      <c r="AC232" s="142"/>
      <c r="AD232" s="142"/>
      <c r="AE232" s="142"/>
      <c r="AF232" s="142"/>
      <c r="AG232" s="142"/>
      <c r="AH232" s="2"/>
      <c r="AI232" s="2"/>
      <c r="AJ232" s="2"/>
      <c r="AK232" s="2"/>
      <c r="AL232" s="140"/>
      <c r="AM232" s="140"/>
      <c r="AN232" s="140"/>
      <c r="AO232" s="114">
        <f>AO220</f>
        <v>5</v>
      </c>
      <c r="AP232" s="69" t="s">
        <v>873</v>
      </c>
      <c r="AQ232" s="161"/>
      <c r="AR232" s="166"/>
      <c r="AS232" s="167">
        <f>ROUND(I226*S234,0)-AO232</f>
        <v>850</v>
      </c>
      <c r="AT232" s="14"/>
    </row>
    <row r="233" spans="1:46" ht="17.2" customHeight="1" x14ac:dyDescent="0.3">
      <c r="A233" s="10">
        <v>21</v>
      </c>
      <c r="B233" s="12">
        <v>2151</v>
      </c>
      <c r="C233" s="51" t="s">
        <v>913</v>
      </c>
      <c r="D233" s="265"/>
      <c r="E233" s="266"/>
      <c r="F233" s="265"/>
      <c r="G233" s="266"/>
      <c r="H233" s="84"/>
      <c r="I233" s="140"/>
      <c r="J233" s="140"/>
      <c r="K233" s="140"/>
      <c r="L233" s="83"/>
      <c r="M233" s="241"/>
      <c r="N233" s="241"/>
      <c r="O233" s="241"/>
      <c r="P233" s="241"/>
      <c r="Q233" s="241"/>
      <c r="R233" s="241"/>
      <c r="S233" s="241"/>
      <c r="T233" s="242"/>
      <c r="U233" s="243" t="s">
        <v>871</v>
      </c>
      <c r="V233" s="239"/>
      <c r="W233" s="239"/>
      <c r="X233" s="239"/>
      <c r="Y233" s="239"/>
      <c r="Z233" s="240"/>
      <c r="AA233" s="247" t="s">
        <v>870</v>
      </c>
      <c r="AB233" s="248"/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59" t="s">
        <v>810</v>
      </c>
      <c r="AM233" s="249">
        <f>AM230</f>
        <v>0.7</v>
      </c>
      <c r="AN233" s="250"/>
      <c r="AO233" s="44"/>
      <c r="AP233" s="142"/>
      <c r="AQ233" s="161"/>
      <c r="AR233" s="166"/>
      <c r="AS233" s="167">
        <f>ROUND(ROUND(I226*S234,0)*AM233,0)-AO232</f>
        <v>594</v>
      </c>
      <c r="AT233" s="14"/>
    </row>
    <row r="234" spans="1:46" ht="17.2" customHeight="1" x14ac:dyDescent="0.3">
      <c r="A234" s="10">
        <v>21</v>
      </c>
      <c r="B234" s="12">
        <v>2152</v>
      </c>
      <c r="C234" s="51" t="s">
        <v>912</v>
      </c>
      <c r="D234" s="265"/>
      <c r="E234" s="266"/>
      <c r="F234" s="265"/>
      <c r="G234" s="266"/>
      <c r="H234" s="84"/>
      <c r="I234" s="140"/>
      <c r="J234" s="140"/>
      <c r="K234" s="140"/>
      <c r="L234" s="83"/>
      <c r="M234" s="11"/>
      <c r="N234" s="11"/>
      <c r="O234" s="11"/>
      <c r="P234" s="11"/>
      <c r="Q234" s="11"/>
      <c r="R234" s="126" t="s">
        <v>810</v>
      </c>
      <c r="S234" s="236">
        <f>S228</f>
        <v>0.96499999999999997</v>
      </c>
      <c r="T234" s="237"/>
      <c r="U234" s="244"/>
      <c r="V234" s="245"/>
      <c r="W234" s="245"/>
      <c r="X234" s="245"/>
      <c r="Y234" s="245"/>
      <c r="Z234" s="246"/>
      <c r="AA234" s="247" t="s">
        <v>868</v>
      </c>
      <c r="AB234" s="248"/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59" t="s">
        <v>810</v>
      </c>
      <c r="AM234" s="249">
        <f>AM231</f>
        <v>0.5</v>
      </c>
      <c r="AN234" s="250"/>
      <c r="AO234" s="42"/>
      <c r="AP234" s="126"/>
      <c r="AQ234" s="152"/>
      <c r="AR234" s="163"/>
      <c r="AS234" s="167">
        <f>ROUND(ROUND(I226*S234,0)*AM234,0)-AO232</f>
        <v>423</v>
      </c>
      <c r="AT234" s="14"/>
    </row>
    <row r="235" spans="1:46" ht="17.2" customHeight="1" x14ac:dyDescent="0.3">
      <c r="A235" s="10">
        <v>21</v>
      </c>
      <c r="B235" s="12">
        <v>1621</v>
      </c>
      <c r="C235" s="51" t="s">
        <v>911</v>
      </c>
      <c r="D235" s="129"/>
      <c r="E235" s="130"/>
      <c r="F235" s="265"/>
      <c r="G235" s="266"/>
      <c r="H235" s="243" t="s">
        <v>910</v>
      </c>
      <c r="I235" s="239"/>
      <c r="J235" s="239"/>
      <c r="K235" s="239"/>
      <c r="L235" s="240"/>
      <c r="M235" s="34"/>
      <c r="N235" s="55"/>
      <c r="O235" s="76"/>
      <c r="P235" s="76"/>
      <c r="Q235" s="76"/>
      <c r="R235" s="76"/>
      <c r="S235" s="76"/>
      <c r="T235" s="103"/>
      <c r="U235" s="64"/>
      <c r="V235" s="63"/>
      <c r="W235" s="63"/>
      <c r="X235" s="63"/>
      <c r="Y235" s="105"/>
      <c r="Z235" s="105"/>
      <c r="AA235" s="7"/>
      <c r="AB235" s="7"/>
      <c r="AC235" s="59"/>
      <c r="AD235" s="59"/>
      <c r="AE235" s="59"/>
      <c r="AF235" s="59"/>
      <c r="AG235" s="59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35"/>
      <c r="AS235" s="167">
        <f>ROUND(I238,0)</f>
        <v>886</v>
      </c>
      <c r="AT235" s="14"/>
    </row>
    <row r="236" spans="1:46" ht="17.2" customHeight="1" x14ac:dyDescent="0.3">
      <c r="A236" s="10">
        <v>21</v>
      </c>
      <c r="B236" s="12">
        <v>1622</v>
      </c>
      <c r="C236" s="51" t="s">
        <v>909</v>
      </c>
      <c r="D236" s="129"/>
      <c r="E236" s="130"/>
      <c r="F236" s="265"/>
      <c r="G236" s="266"/>
      <c r="H236" s="262"/>
      <c r="I236" s="241"/>
      <c r="J236" s="241"/>
      <c r="K236" s="241"/>
      <c r="L236" s="242"/>
      <c r="M236" s="2"/>
      <c r="N236" s="159"/>
      <c r="O236" s="159"/>
      <c r="P236" s="159"/>
      <c r="Q236" s="159"/>
      <c r="R236" s="159"/>
      <c r="S236" s="2"/>
      <c r="T236" s="43"/>
      <c r="U236" s="243" t="s">
        <v>871</v>
      </c>
      <c r="V236" s="239"/>
      <c r="W236" s="239"/>
      <c r="X236" s="239"/>
      <c r="Y236" s="239"/>
      <c r="Z236" s="240"/>
      <c r="AA236" s="247" t="s">
        <v>870</v>
      </c>
      <c r="AB236" s="248"/>
      <c r="AC236" s="248"/>
      <c r="AD236" s="248"/>
      <c r="AE236" s="248"/>
      <c r="AF236" s="248"/>
      <c r="AG236" s="248"/>
      <c r="AH236" s="248"/>
      <c r="AI236" s="248"/>
      <c r="AJ236" s="248"/>
      <c r="AK236" s="248"/>
      <c r="AL236" s="126" t="s">
        <v>810</v>
      </c>
      <c r="AM236" s="255">
        <f>AM233</f>
        <v>0.7</v>
      </c>
      <c r="AN236" s="255"/>
      <c r="AO236" s="8"/>
      <c r="AP236" s="8"/>
      <c r="AQ236" s="8"/>
      <c r="AR236" s="20"/>
      <c r="AS236" s="167">
        <f>ROUND(I238*AM236,0)</f>
        <v>620</v>
      </c>
      <c r="AT236" s="14"/>
    </row>
    <row r="237" spans="1:46" ht="17.2" customHeight="1" x14ac:dyDescent="0.3">
      <c r="A237" s="10">
        <v>21</v>
      </c>
      <c r="B237" s="12">
        <v>2153</v>
      </c>
      <c r="C237" s="51" t="s">
        <v>908</v>
      </c>
      <c r="D237" s="129"/>
      <c r="E237" s="130"/>
      <c r="F237" s="129"/>
      <c r="G237" s="130"/>
      <c r="H237" s="262"/>
      <c r="I237" s="241"/>
      <c r="J237" s="241"/>
      <c r="K237" s="241"/>
      <c r="L237" s="242"/>
      <c r="M237" s="8"/>
      <c r="N237" s="27"/>
      <c r="O237" s="27"/>
      <c r="P237" s="27"/>
      <c r="Q237" s="27"/>
      <c r="R237" s="27"/>
      <c r="S237" s="8"/>
      <c r="T237" s="20"/>
      <c r="U237" s="244"/>
      <c r="V237" s="245"/>
      <c r="W237" s="245"/>
      <c r="X237" s="245"/>
      <c r="Y237" s="245"/>
      <c r="Z237" s="246"/>
      <c r="AA237" s="247" t="s">
        <v>868</v>
      </c>
      <c r="AB237" s="248"/>
      <c r="AC237" s="248"/>
      <c r="AD237" s="248"/>
      <c r="AE237" s="248"/>
      <c r="AF237" s="248"/>
      <c r="AG237" s="248"/>
      <c r="AH237" s="248"/>
      <c r="AI237" s="248"/>
      <c r="AJ237" s="248"/>
      <c r="AK237" s="248"/>
      <c r="AL237" s="59" t="s">
        <v>810</v>
      </c>
      <c r="AM237" s="249">
        <f>AM234</f>
        <v>0.5</v>
      </c>
      <c r="AN237" s="249"/>
      <c r="AO237" s="7"/>
      <c r="AP237" s="7"/>
      <c r="AQ237" s="7"/>
      <c r="AR237" s="35"/>
      <c r="AS237" s="167">
        <f>ROUND(I238*AM237,0)</f>
        <v>443</v>
      </c>
      <c r="AT237" s="14"/>
    </row>
    <row r="238" spans="1:46" ht="17.2" customHeight="1" x14ac:dyDescent="0.3">
      <c r="A238" s="10">
        <v>21</v>
      </c>
      <c r="B238" s="12">
        <v>1623</v>
      </c>
      <c r="C238" s="51" t="s">
        <v>907</v>
      </c>
      <c r="D238" s="129"/>
      <c r="E238" s="130"/>
      <c r="F238" s="129"/>
      <c r="G238" s="130"/>
      <c r="H238" s="44"/>
      <c r="I238" s="254">
        <v>886</v>
      </c>
      <c r="J238" s="254"/>
      <c r="K238" s="2" t="s">
        <v>809</v>
      </c>
      <c r="L238" s="43"/>
      <c r="M238" s="239" t="s">
        <v>837</v>
      </c>
      <c r="N238" s="239"/>
      <c r="O238" s="239"/>
      <c r="P238" s="239"/>
      <c r="Q238" s="239"/>
      <c r="R238" s="239"/>
      <c r="S238" s="239"/>
      <c r="T238" s="240"/>
      <c r="U238" s="64"/>
      <c r="V238" s="63"/>
      <c r="W238" s="63"/>
      <c r="X238" s="63"/>
      <c r="Y238" s="105"/>
      <c r="Z238" s="105"/>
      <c r="AA238" s="7"/>
      <c r="AB238" s="7"/>
      <c r="AC238" s="59"/>
      <c r="AD238" s="59"/>
      <c r="AE238" s="59"/>
      <c r="AF238" s="59"/>
      <c r="AG238" s="59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35"/>
      <c r="AS238" s="167">
        <f>ROUND(I238*S240,0)</f>
        <v>855</v>
      </c>
      <c r="AT238" s="14"/>
    </row>
    <row r="239" spans="1:46" ht="17.2" customHeight="1" x14ac:dyDescent="0.3">
      <c r="A239" s="10">
        <v>21</v>
      </c>
      <c r="B239" s="12">
        <v>1624</v>
      </c>
      <c r="C239" s="51" t="s">
        <v>906</v>
      </c>
      <c r="D239" s="129"/>
      <c r="E239" s="130"/>
      <c r="F239" s="129"/>
      <c r="G239" s="130"/>
      <c r="H239" s="44"/>
      <c r="I239" s="2"/>
      <c r="J239" s="2"/>
      <c r="K239" s="2"/>
      <c r="L239" s="43"/>
      <c r="M239" s="241"/>
      <c r="N239" s="241"/>
      <c r="O239" s="241"/>
      <c r="P239" s="241"/>
      <c r="Q239" s="241"/>
      <c r="R239" s="241"/>
      <c r="S239" s="241"/>
      <c r="T239" s="242"/>
      <c r="U239" s="243" t="s">
        <v>871</v>
      </c>
      <c r="V239" s="239"/>
      <c r="W239" s="239"/>
      <c r="X239" s="239"/>
      <c r="Y239" s="239"/>
      <c r="Z239" s="240"/>
      <c r="AA239" s="247" t="s">
        <v>870</v>
      </c>
      <c r="AB239" s="248"/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126" t="s">
        <v>810</v>
      </c>
      <c r="AM239" s="255">
        <f>AM236</f>
        <v>0.7</v>
      </c>
      <c r="AN239" s="255"/>
      <c r="AO239" s="8"/>
      <c r="AP239" s="8"/>
      <c r="AQ239" s="8"/>
      <c r="AR239" s="20"/>
      <c r="AS239" s="167">
        <f>ROUND(ROUND(I238*S240,0)*AM239,0)</f>
        <v>599</v>
      </c>
      <c r="AT239" s="14"/>
    </row>
    <row r="240" spans="1:46" ht="17.2" customHeight="1" x14ac:dyDescent="0.3">
      <c r="A240" s="10">
        <v>21</v>
      </c>
      <c r="B240" s="12">
        <v>2154</v>
      </c>
      <c r="C240" s="51" t="s">
        <v>905</v>
      </c>
      <c r="D240" s="129"/>
      <c r="E240" s="130"/>
      <c r="F240" s="129"/>
      <c r="G240" s="130"/>
      <c r="H240" s="44"/>
      <c r="I240" s="2"/>
      <c r="J240" s="2"/>
      <c r="K240" s="2"/>
      <c r="L240" s="43"/>
      <c r="M240" s="11"/>
      <c r="N240" s="11"/>
      <c r="O240" s="11"/>
      <c r="P240" s="11"/>
      <c r="Q240" s="11"/>
      <c r="R240" s="126" t="s">
        <v>810</v>
      </c>
      <c r="S240" s="236">
        <f>S234</f>
        <v>0.96499999999999997</v>
      </c>
      <c r="T240" s="237"/>
      <c r="U240" s="244"/>
      <c r="V240" s="245"/>
      <c r="W240" s="245"/>
      <c r="X240" s="245"/>
      <c r="Y240" s="245"/>
      <c r="Z240" s="246"/>
      <c r="AA240" s="247" t="s">
        <v>868</v>
      </c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59" t="s">
        <v>810</v>
      </c>
      <c r="AM240" s="249">
        <f>AM237</f>
        <v>0.5</v>
      </c>
      <c r="AN240" s="249"/>
      <c r="AO240" s="7"/>
      <c r="AP240" s="7"/>
      <c r="AQ240" s="7"/>
      <c r="AR240" s="35"/>
      <c r="AS240" s="167">
        <f>ROUND(ROUND(I238*S240,0)*AM240,0)</f>
        <v>428</v>
      </c>
      <c r="AT240" s="14"/>
    </row>
    <row r="241" spans="1:46" ht="17.2" customHeight="1" x14ac:dyDescent="0.3">
      <c r="A241" s="10">
        <v>21</v>
      </c>
      <c r="B241" s="12">
        <v>2155</v>
      </c>
      <c r="C241" s="51" t="s">
        <v>904</v>
      </c>
      <c r="D241" s="129"/>
      <c r="E241" s="130"/>
      <c r="F241" s="129"/>
      <c r="G241" s="130"/>
      <c r="H241" s="60"/>
      <c r="J241" s="40"/>
      <c r="K241" s="40"/>
      <c r="L241" s="83"/>
      <c r="M241" s="34"/>
      <c r="N241" s="55"/>
      <c r="O241" s="76"/>
      <c r="P241" s="76"/>
      <c r="Q241" s="76"/>
      <c r="R241" s="76"/>
      <c r="S241" s="76"/>
      <c r="T241" s="103"/>
      <c r="U241" s="64"/>
      <c r="V241" s="63"/>
      <c r="W241" s="63"/>
      <c r="X241" s="63"/>
      <c r="Y241" s="105"/>
      <c r="Z241" s="105"/>
      <c r="AA241" s="7"/>
      <c r="AB241" s="34"/>
      <c r="AC241" s="53"/>
      <c r="AD241" s="53"/>
      <c r="AE241" s="53"/>
      <c r="AF241" s="53"/>
      <c r="AG241" s="53"/>
      <c r="AH241" s="34"/>
      <c r="AI241" s="34"/>
      <c r="AJ241" s="34"/>
      <c r="AK241" s="34"/>
      <c r="AL241" s="34"/>
      <c r="AM241" s="34"/>
      <c r="AN241" s="49"/>
      <c r="AO241" s="256" t="s">
        <v>877</v>
      </c>
      <c r="AP241" s="257"/>
      <c r="AQ241" s="257"/>
      <c r="AR241" s="258"/>
      <c r="AS241" s="167">
        <f>ROUND(I238,0)-AO244</f>
        <v>881</v>
      </c>
      <c r="AT241" s="14"/>
    </row>
    <row r="242" spans="1:46" ht="17.2" customHeight="1" x14ac:dyDescent="0.3">
      <c r="A242" s="10">
        <v>21</v>
      </c>
      <c r="B242" s="12">
        <v>2156</v>
      </c>
      <c r="C242" s="51" t="s">
        <v>903</v>
      </c>
      <c r="D242" s="129"/>
      <c r="E242" s="130"/>
      <c r="F242" s="129"/>
      <c r="G242" s="130"/>
      <c r="H242" s="84"/>
      <c r="J242" s="40"/>
      <c r="K242" s="40"/>
      <c r="L242" s="83"/>
      <c r="M242" s="2"/>
      <c r="N242" s="159"/>
      <c r="O242" s="159"/>
      <c r="P242" s="159"/>
      <c r="Q242" s="159"/>
      <c r="R242" s="159"/>
      <c r="S242" s="2"/>
      <c r="T242" s="43"/>
      <c r="U242" s="243" t="s">
        <v>871</v>
      </c>
      <c r="V242" s="239"/>
      <c r="W242" s="239"/>
      <c r="X242" s="239"/>
      <c r="Y242" s="239"/>
      <c r="Z242" s="240"/>
      <c r="AA242" s="247" t="s">
        <v>870</v>
      </c>
      <c r="AB242" s="248"/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59" t="s">
        <v>810</v>
      </c>
      <c r="AM242" s="249">
        <f>AM239</f>
        <v>0.7</v>
      </c>
      <c r="AN242" s="250"/>
      <c r="AO242" s="259"/>
      <c r="AP242" s="260"/>
      <c r="AQ242" s="260"/>
      <c r="AR242" s="261"/>
      <c r="AS242" s="167">
        <f>ROUND(I238*AM242,0)-AO244</f>
        <v>615</v>
      </c>
      <c r="AT242" s="14"/>
    </row>
    <row r="243" spans="1:46" ht="17.2" customHeight="1" x14ac:dyDescent="0.3">
      <c r="A243" s="10">
        <v>21</v>
      </c>
      <c r="B243" s="12">
        <v>2157</v>
      </c>
      <c r="C243" s="51" t="s">
        <v>902</v>
      </c>
      <c r="D243" s="129"/>
      <c r="E243" s="130"/>
      <c r="F243" s="129"/>
      <c r="G243" s="130"/>
      <c r="H243" s="84"/>
      <c r="J243" s="40"/>
      <c r="K243" s="40"/>
      <c r="L243" s="83"/>
      <c r="M243" s="8"/>
      <c r="N243" s="27"/>
      <c r="O243" s="27"/>
      <c r="P243" s="27"/>
      <c r="Q243" s="27"/>
      <c r="R243" s="27"/>
      <c r="S243" s="8"/>
      <c r="T243" s="20"/>
      <c r="U243" s="244"/>
      <c r="V243" s="245"/>
      <c r="W243" s="245"/>
      <c r="X243" s="245"/>
      <c r="Y243" s="245"/>
      <c r="Z243" s="246"/>
      <c r="AA243" s="247" t="s">
        <v>868</v>
      </c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59" t="s">
        <v>810</v>
      </c>
      <c r="AM243" s="249">
        <f>AM240</f>
        <v>0.5</v>
      </c>
      <c r="AN243" s="250"/>
      <c r="AO243" s="259"/>
      <c r="AP243" s="260"/>
      <c r="AQ243" s="260"/>
      <c r="AR243" s="261"/>
      <c r="AS243" s="167">
        <f>ROUND(I238*AM243,0)-AO244</f>
        <v>438</v>
      </c>
      <c r="AT243" s="14"/>
    </row>
    <row r="244" spans="1:46" ht="17.2" customHeight="1" x14ac:dyDescent="0.3">
      <c r="A244" s="10">
        <v>21</v>
      </c>
      <c r="B244" s="12">
        <v>2158</v>
      </c>
      <c r="C244" s="51" t="s">
        <v>901</v>
      </c>
      <c r="D244" s="129"/>
      <c r="E244" s="130"/>
      <c r="F244" s="129"/>
      <c r="G244" s="130"/>
      <c r="H244" s="84"/>
      <c r="J244" s="40"/>
      <c r="K244" s="40"/>
      <c r="L244" s="83"/>
      <c r="M244" s="239" t="s">
        <v>837</v>
      </c>
      <c r="N244" s="239"/>
      <c r="O244" s="239"/>
      <c r="P244" s="239"/>
      <c r="Q244" s="239"/>
      <c r="R244" s="239"/>
      <c r="S244" s="239"/>
      <c r="T244" s="240"/>
      <c r="U244" s="64"/>
      <c r="V244" s="63"/>
      <c r="W244" s="63"/>
      <c r="X244" s="63"/>
      <c r="Y244" s="105"/>
      <c r="Z244" s="105"/>
      <c r="AA244" s="7"/>
      <c r="AB244" s="2"/>
      <c r="AC244" s="142"/>
      <c r="AD244" s="142"/>
      <c r="AE244" s="142"/>
      <c r="AF244" s="142"/>
      <c r="AG244" s="142"/>
      <c r="AH244" s="2"/>
      <c r="AI244" s="2"/>
      <c r="AJ244" s="2"/>
      <c r="AK244" s="2"/>
      <c r="AL244" s="140"/>
      <c r="AM244" s="140"/>
      <c r="AN244" s="140"/>
      <c r="AO244" s="114">
        <f>AO232</f>
        <v>5</v>
      </c>
      <c r="AP244" s="69" t="s">
        <v>873</v>
      </c>
      <c r="AQ244" s="161"/>
      <c r="AR244" s="166"/>
      <c r="AS244" s="167">
        <f>ROUND(I238*S246,0)-AO244</f>
        <v>850</v>
      </c>
      <c r="AT244" s="14"/>
    </row>
    <row r="245" spans="1:46" ht="17.2" customHeight="1" x14ac:dyDescent="0.3">
      <c r="A245" s="10">
        <v>21</v>
      </c>
      <c r="B245" s="12">
        <v>2159</v>
      </c>
      <c r="C245" s="51" t="s">
        <v>900</v>
      </c>
      <c r="D245" s="129"/>
      <c r="E245" s="130"/>
      <c r="F245" s="129"/>
      <c r="G245" s="130"/>
      <c r="H245" s="84"/>
      <c r="J245" s="40"/>
      <c r="K245" s="40"/>
      <c r="L245" s="83"/>
      <c r="M245" s="241"/>
      <c r="N245" s="241"/>
      <c r="O245" s="241"/>
      <c r="P245" s="241"/>
      <c r="Q245" s="241"/>
      <c r="R245" s="241"/>
      <c r="S245" s="241"/>
      <c r="T245" s="242"/>
      <c r="U245" s="243" t="s">
        <v>871</v>
      </c>
      <c r="V245" s="239"/>
      <c r="W245" s="239"/>
      <c r="X245" s="239"/>
      <c r="Y245" s="239"/>
      <c r="Z245" s="240"/>
      <c r="AA245" s="247" t="s">
        <v>870</v>
      </c>
      <c r="AB245" s="248"/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59" t="s">
        <v>810</v>
      </c>
      <c r="AM245" s="249">
        <f>AM242</f>
        <v>0.7</v>
      </c>
      <c r="AN245" s="250"/>
      <c r="AO245" s="44"/>
      <c r="AP245" s="142"/>
      <c r="AQ245" s="161"/>
      <c r="AR245" s="166"/>
      <c r="AS245" s="167">
        <f>ROUND(ROUND(I238*S246,0)*AM245,0)-AO244</f>
        <v>594</v>
      </c>
      <c r="AT245" s="14"/>
    </row>
    <row r="246" spans="1:46" ht="17.2" customHeight="1" x14ac:dyDescent="0.3">
      <c r="A246" s="10">
        <v>21</v>
      </c>
      <c r="B246" s="12">
        <v>2160</v>
      </c>
      <c r="C246" s="51" t="s">
        <v>899</v>
      </c>
      <c r="D246" s="129"/>
      <c r="E246" s="130"/>
      <c r="F246" s="129"/>
      <c r="G246" s="130"/>
      <c r="H246" s="84"/>
      <c r="I246" s="140"/>
      <c r="J246" s="140"/>
      <c r="K246" s="140"/>
      <c r="L246" s="83"/>
      <c r="M246" s="11"/>
      <c r="N246" s="11"/>
      <c r="O246" s="11"/>
      <c r="P246" s="11"/>
      <c r="Q246" s="11"/>
      <c r="R246" s="126" t="s">
        <v>810</v>
      </c>
      <c r="S246" s="236">
        <f>S240</f>
        <v>0.96499999999999997</v>
      </c>
      <c r="T246" s="237"/>
      <c r="U246" s="244"/>
      <c r="V246" s="245"/>
      <c r="W246" s="245"/>
      <c r="X246" s="245"/>
      <c r="Y246" s="245"/>
      <c r="Z246" s="246"/>
      <c r="AA246" s="247" t="s">
        <v>868</v>
      </c>
      <c r="AB246" s="248"/>
      <c r="AC246" s="248"/>
      <c r="AD246" s="248"/>
      <c r="AE246" s="248"/>
      <c r="AF246" s="248"/>
      <c r="AG246" s="248"/>
      <c r="AH246" s="248"/>
      <c r="AI246" s="248"/>
      <c r="AJ246" s="248"/>
      <c r="AK246" s="248"/>
      <c r="AL246" s="59" t="s">
        <v>810</v>
      </c>
      <c r="AM246" s="249">
        <f>AM243</f>
        <v>0.5</v>
      </c>
      <c r="AN246" s="250"/>
      <c r="AO246" s="42"/>
      <c r="AP246" s="126"/>
      <c r="AQ246" s="152"/>
      <c r="AR246" s="163"/>
      <c r="AS246" s="167">
        <f>ROUND(ROUND(I238*S246,0)*AM246,0)-AO244</f>
        <v>423</v>
      </c>
      <c r="AT246" s="14"/>
    </row>
    <row r="247" spans="1:46" ht="17.2" customHeight="1" x14ac:dyDescent="0.3">
      <c r="A247" s="10">
        <v>21</v>
      </c>
      <c r="B247" s="12">
        <v>1631</v>
      </c>
      <c r="C247" s="51" t="s">
        <v>898</v>
      </c>
      <c r="D247" s="129"/>
      <c r="E247" s="130"/>
      <c r="F247" s="129"/>
      <c r="G247" s="130"/>
      <c r="H247" s="243" t="s">
        <v>897</v>
      </c>
      <c r="I247" s="239"/>
      <c r="J247" s="239"/>
      <c r="K247" s="239"/>
      <c r="L247" s="240"/>
      <c r="M247" s="34"/>
      <c r="N247" s="55"/>
      <c r="O247" s="76"/>
      <c r="P247" s="76"/>
      <c r="Q247" s="76"/>
      <c r="R247" s="76"/>
      <c r="S247" s="76"/>
      <c r="T247" s="103"/>
      <c r="U247" s="64"/>
      <c r="V247" s="63"/>
      <c r="W247" s="63"/>
      <c r="X247" s="63"/>
      <c r="Y247" s="105"/>
      <c r="Z247" s="105"/>
      <c r="AA247" s="7"/>
      <c r="AB247" s="7"/>
      <c r="AC247" s="59"/>
      <c r="AD247" s="59"/>
      <c r="AE247" s="59"/>
      <c r="AF247" s="59"/>
      <c r="AG247" s="59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35"/>
      <c r="AS247" s="167">
        <f>ROUND(I250,0)</f>
        <v>857</v>
      </c>
      <c r="AT247" s="14"/>
    </row>
    <row r="248" spans="1:46" ht="17.2" customHeight="1" x14ac:dyDescent="0.3">
      <c r="A248" s="10">
        <v>21</v>
      </c>
      <c r="B248" s="12">
        <v>1632</v>
      </c>
      <c r="C248" s="51" t="s">
        <v>896</v>
      </c>
      <c r="D248" s="129"/>
      <c r="E248" s="130"/>
      <c r="F248" s="129"/>
      <c r="G248" s="130"/>
      <c r="H248" s="262"/>
      <c r="I248" s="241"/>
      <c r="J248" s="241"/>
      <c r="K248" s="241"/>
      <c r="L248" s="242"/>
      <c r="M248" s="2"/>
      <c r="N248" s="159"/>
      <c r="O248" s="159"/>
      <c r="P248" s="159"/>
      <c r="Q248" s="159"/>
      <c r="R248" s="159"/>
      <c r="S248" s="2"/>
      <c r="T248" s="43"/>
      <c r="U248" s="243" t="s">
        <v>871</v>
      </c>
      <c r="V248" s="239"/>
      <c r="W248" s="239"/>
      <c r="X248" s="239"/>
      <c r="Y248" s="239"/>
      <c r="Z248" s="240"/>
      <c r="AA248" s="247" t="s">
        <v>870</v>
      </c>
      <c r="AB248" s="248"/>
      <c r="AC248" s="248"/>
      <c r="AD248" s="248"/>
      <c r="AE248" s="248"/>
      <c r="AF248" s="248"/>
      <c r="AG248" s="248"/>
      <c r="AH248" s="248"/>
      <c r="AI248" s="248"/>
      <c r="AJ248" s="248"/>
      <c r="AK248" s="248"/>
      <c r="AL248" s="126" t="s">
        <v>810</v>
      </c>
      <c r="AM248" s="255">
        <f>AM245</f>
        <v>0.7</v>
      </c>
      <c r="AN248" s="255"/>
      <c r="AO248" s="8"/>
      <c r="AP248" s="8"/>
      <c r="AQ248" s="8"/>
      <c r="AR248" s="20"/>
      <c r="AS248" s="167">
        <f>ROUND(I250*AM248,0)</f>
        <v>600</v>
      </c>
      <c r="AT248" s="14"/>
    </row>
    <row r="249" spans="1:46" ht="17.2" customHeight="1" x14ac:dyDescent="0.3">
      <c r="A249" s="10">
        <v>21</v>
      </c>
      <c r="B249" s="12">
        <v>2161</v>
      </c>
      <c r="C249" s="51" t="s">
        <v>895</v>
      </c>
      <c r="D249" s="129"/>
      <c r="E249" s="130"/>
      <c r="F249" s="129"/>
      <c r="G249" s="130"/>
      <c r="H249" s="262"/>
      <c r="I249" s="241"/>
      <c r="J249" s="241"/>
      <c r="K249" s="241"/>
      <c r="L249" s="242"/>
      <c r="M249" s="8"/>
      <c r="N249" s="27"/>
      <c r="O249" s="27"/>
      <c r="P249" s="27"/>
      <c r="Q249" s="27"/>
      <c r="R249" s="27"/>
      <c r="S249" s="8"/>
      <c r="T249" s="20"/>
      <c r="U249" s="244"/>
      <c r="V249" s="245"/>
      <c r="W249" s="245"/>
      <c r="X249" s="245"/>
      <c r="Y249" s="245"/>
      <c r="Z249" s="246"/>
      <c r="AA249" s="247" t="s">
        <v>868</v>
      </c>
      <c r="AB249" s="248"/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59" t="s">
        <v>810</v>
      </c>
      <c r="AM249" s="249">
        <f>AM246</f>
        <v>0.5</v>
      </c>
      <c r="AN249" s="249"/>
      <c r="AO249" s="7"/>
      <c r="AP249" s="7"/>
      <c r="AQ249" s="7"/>
      <c r="AR249" s="35"/>
      <c r="AS249" s="167">
        <f>ROUND(I250*AM249,0)</f>
        <v>429</v>
      </c>
      <c r="AT249" s="14"/>
    </row>
    <row r="250" spans="1:46" ht="17.2" customHeight="1" x14ac:dyDescent="0.3">
      <c r="A250" s="10">
        <v>21</v>
      </c>
      <c r="B250" s="12">
        <v>1633</v>
      </c>
      <c r="C250" s="51" t="s">
        <v>894</v>
      </c>
      <c r="D250" s="129"/>
      <c r="E250" s="130"/>
      <c r="F250" s="129"/>
      <c r="G250" s="130"/>
      <c r="H250" s="44"/>
      <c r="I250" s="254">
        <v>857</v>
      </c>
      <c r="J250" s="254"/>
      <c r="K250" s="2" t="s">
        <v>809</v>
      </c>
      <c r="L250" s="43"/>
      <c r="M250" s="239" t="s">
        <v>837</v>
      </c>
      <c r="N250" s="239"/>
      <c r="O250" s="239"/>
      <c r="P250" s="239"/>
      <c r="Q250" s="239"/>
      <c r="R250" s="239"/>
      <c r="S250" s="239"/>
      <c r="T250" s="240"/>
      <c r="U250" s="64"/>
      <c r="V250" s="63"/>
      <c r="W250" s="63"/>
      <c r="X250" s="63"/>
      <c r="Y250" s="105"/>
      <c r="Z250" s="105"/>
      <c r="AA250" s="7"/>
      <c r="AB250" s="7"/>
      <c r="AC250" s="59"/>
      <c r="AD250" s="59"/>
      <c r="AE250" s="59"/>
      <c r="AF250" s="59"/>
      <c r="AG250" s="59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35"/>
      <c r="AS250" s="167">
        <f>ROUND(I250*S252,0)</f>
        <v>827</v>
      </c>
      <c r="AT250" s="14"/>
    </row>
    <row r="251" spans="1:46" ht="17.2" customHeight="1" x14ac:dyDescent="0.3">
      <c r="A251" s="10">
        <v>21</v>
      </c>
      <c r="B251" s="12">
        <v>1634</v>
      </c>
      <c r="C251" s="51" t="s">
        <v>893</v>
      </c>
      <c r="D251" s="129"/>
      <c r="E251" s="130"/>
      <c r="F251" s="129"/>
      <c r="G251" s="130"/>
      <c r="H251" s="44"/>
      <c r="I251" s="2"/>
      <c r="J251" s="2"/>
      <c r="K251" s="2"/>
      <c r="L251" s="43"/>
      <c r="M251" s="241"/>
      <c r="N251" s="241"/>
      <c r="O251" s="241"/>
      <c r="P251" s="241"/>
      <c r="Q251" s="241"/>
      <c r="R251" s="241"/>
      <c r="S251" s="241"/>
      <c r="T251" s="242"/>
      <c r="U251" s="243" t="s">
        <v>871</v>
      </c>
      <c r="V251" s="239"/>
      <c r="W251" s="239"/>
      <c r="X251" s="239"/>
      <c r="Y251" s="239"/>
      <c r="Z251" s="240"/>
      <c r="AA251" s="247" t="s">
        <v>870</v>
      </c>
      <c r="AB251" s="248"/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126" t="s">
        <v>810</v>
      </c>
      <c r="AM251" s="255">
        <f>AM248</f>
        <v>0.7</v>
      </c>
      <c r="AN251" s="255"/>
      <c r="AO251" s="8"/>
      <c r="AP251" s="8"/>
      <c r="AQ251" s="8"/>
      <c r="AR251" s="20"/>
      <c r="AS251" s="167">
        <f>ROUND(ROUND(I250*S252,0)*AM251,0)</f>
        <v>579</v>
      </c>
      <c r="AT251" s="14"/>
    </row>
    <row r="252" spans="1:46" ht="17.2" customHeight="1" x14ac:dyDescent="0.3">
      <c r="A252" s="10">
        <v>21</v>
      </c>
      <c r="B252" s="12">
        <v>2162</v>
      </c>
      <c r="C252" s="51" t="s">
        <v>892</v>
      </c>
      <c r="D252" s="129"/>
      <c r="E252" s="130"/>
      <c r="F252" s="129"/>
      <c r="G252" s="130"/>
      <c r="H252" s="44"/>
      <c r="I252" s="2"/>
      <c r="J252" s="2"/>
      <c r="K252" s="2"/>
      <c r="L252" s="43"/>
      <c r="M252" s="11"/>
      <c r="N252" s="11"/>
      <c r="O252" s="11"/>
      <c r="P252" s="11"/>
      <c r="Q252" s="11"/>
      <c r="R252" s="126" t="s">
        <v>810</v>
      </c>
      <c r="S252" s="236">
        <f>S246</f>
        <v>0.96499999999999997</v>
      </c>
      <c r="T252" s="237"/>
      <c r="U252" s="244"/>
      <c r="V252" s="245"/>
      <c r="W252" s="245"/>
      <c r="X252" s="245"/>
      <c r="Y252" s="245"/>
      <c r="Z252" s="246"/>
      <c r="AA252" s="247" t="s">
        <v>868</v>
      </c>
      <c r="AB252" s="248"/>
      <c r="AC252" s="248"/>
      <c r="AD252" s="248"/>
      <c r="AE252" s="248"/>
      <c r="AF252" s="248"/>
      <c r="AG252" s="248"/>
      <c r="AH252" s="248"/>
      <c r="AI252" s="248"/>
      <c r="AJ252" s="248"/>
      <c r="AK252" s="248"/>
      <c r="AL252" s="59" t="s">
        <v>810</v>
      </c>
      <c r="AM252" s="249">
        <f>AM249</f>
        <v>0.5</v>
      </c>
      <c r="AN252" s="249"/>
      <c r="AO252" s="7"/>
      <c r="AP252" s="7"/>
      <c r="AQ252" s="7"/>
      <c r="AR252" s="35"/>
      <c r="AS252" s="167">
        <f>ROUND(ROUND(I250*S252,0)*AM252,0)</f>
        <v>414</v>
      </c>
      <c r="AT252" s="14"/>
    </row>
    <row r="253" spans="1:46" ht="17.2" customHeight="1" x14ac:dyDescent="0.3">
      <c r="A253" s="10">
        <v>21</v>
      </c>
      <c r="B253" s="12">
        <v>2163</v>
      </c>
      <c r="C253" s="51" t="s">
        <v>891</v>
      </c>
      <c r="D253" s="129"/>
      <c r="E253" s="130"/>
      <c r="F253" s="129"/>
      <c r="G253" s="130"/>
      <c r="H253" s="60"/>
      <c r="I253" s="140"/>
      <c r="J253" s="140"/>
      <c r="K253" s="140"/>
      <c r="L253" s="83"/>
      <c r="M253" s="34"/>
      <c r="N253" s="55"/>
      <c r="O253" s="76"/>
      <c r="P253" s="76"/>
      <c r="Q253" s="76"/>
      <c r="R253" s="76"/>
      <c r="S253" s="76"/>
      <c r="T253" s="103"/>
      <c r="U253" s="64"/>
      <c r="V253" s="63"/>
      <c r="W253" s="63"/>
      <c r="X253" s="63"/>
      <c r="Y253" s="105"/>
      <c r="Z253" s="105"/>
      <c r="AA253" s="7"/>
      <c r="AB253" s="34"/>
      <c r="AC253" s="53"/>
      <c r="AD253" s="53"/>
      <c r="AE253" s="53"/>
      <c r="AF253" s="53"/>
      <c r="AG253" s="53"/>
      <c r="AH253" s="34"/>
      <c r="AI253" s="34"/>
      <c r="AJ253" s="34"/>
      <c r="AK253" s="34"/>
      <c r="AL253" s="34"/>
      <c r="AM253" s="34"/>
      <c r="AN253" s="49"/>
      <c r="AO253" s="256" t="s">
        <v>877</v>
      </c>
      <c r="AP253" s="257"/>
      <c r="AQ253" s="257"/>
      <c r="AR253" s="258"/>
      <c r="AS253" s="167">
        <f>ROUND(I250,0)-AO256</f>
        <v>852</v>
      </c>
      <c r="AT253" s="14"/>
    </row>
    <row r="254" spans="1:46" ht="17.2" customHeight="1" x14ac:dyDescent="0.3">
      <c r="A254" s="10">
        <v>21</v>
      </c>
      <c r="B254" s="12">
        <v>2164</v>
      </c>
      <c r="C254" s="51" t="s">
        <v>890</v>
      </c>
      <c r="D254" s="129"/>
      <c r="E254" s="130"/>
      <c r="F254" s="129"/>
      <c r="G254" s="130"/>
      <c r="H254" s="84"/>
      <c r="I254" s="140"/>
      <c r="J254" s="140"/>
      <c r="K254" s="140"/>
      <c r="L254" s="83"/>
      <c r="M254" s="2"/>
      <c r="N254" s="159"/>
      <c r="O254" s="159"/>
      <c r="P254" s="159"/>
      <c r="Q254" s="159"/>
      <c r="R254" s="159"/>
      <c r="S254" s="2"/>
      <c r="T254" s="2"/>
      <c r="U254" s="243" t="s">
        <v>871</v>
      </c>
      <c r="V254" s="239"/>
      <c r="W254" s="239"/>
      <c r="X254" s="239"/>
      <c r="Y254" s="239"/>
      <c r="Z254" s="240"/>
      <c r="AA254" s="247" t="s">
        <v>870</v>
      </c>
      <c r="AB254" s="248"/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59" t="s">
        <v>810</v>
      </c>
      <c r="AM254" s="249">
        <f>AM251</f>
        <v>0.7</v>
      </c>
      <c r="AN254" s="250"/>
      <c r="AO254" s="259"/>
      <c r="AP254" s="260"/>
      <c r="AQ254" s="260"/>
      <c r="AR254" s="261"/>
      <c r="AS254" s="167">
        <f>ROUND(I250*AM254,0)-AO256</f>
        <v>595</v>
      </c>
      <c r="AT254" s="14"/>
    </row>
    <row r="255" spans="1:46" ht="17.2" customHeight="1" x14ac:dyDescent="0.3">
      <c r="A255" s="10">
        <v>21</v>
      </c>
      <c r="B255" s="12">
        <v>2165</v>
      </c>
      <c r="C255" s="51" t="s">
        <v>889</v>
      </c>
      <c r="D255" s="129"/>
      <c r="E255" s="130"/>
      <c r="F255" s="129"/>
      <c r="G255" s="130"/>
      <c r="H255" s="84"/>
      <c r="I255" s="140"/>
      <c r="J255" s="140"/>
      <c r="K255" s="140"/>
      <c r="L255" s="83"/>
      <c r="M255" s="8"/>
      <c r="N255" s="27"/>
      <c r="O255" s="27"/>
      <c r="P255" s="27"/>
      <c r="Q255" s="27"/>
      <c r="R255" s="27"/>
      <c r="S255" s="8"/>
      <c r="T255" s="8"/>
      <c r="U255" s="244"/>
      <c r="V255" s="245"/>
      <c r="W255" s="245"/>
      <c r="X255" s="245"/>
      <c r="Y255" s="245"/>
      <c r="Z255" s="246"/>
      <c r="AA255" s="247" t="s">
        <v>868</v>
      </c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59" t="s">
        <v>810</v>
      </c>
      <c r="AM255" s="249">
        <f>AM252</f>
        <v>0.5</v>
      </c>
      <c r="AN255" s="250"/>
      <c r="AO255" s="259"/>
      <c r="AP255" s="260"/>
      <c r="AQ255" s="260"/>
      <c r="AR255" s="261"/>
      <c r="AS255" s="167">
        <f>ROUND(I250*AM255,0)-AO256</f>
        <v>424</v>
      </c>
      <c r="AT255" s="14"/>
    </row>
    <row r="256" spans="1:46" ht="17.2" customHeight="1" x14ac:dyDescent="0.3">
      <c r="A256" s="10">
        <v>21</v>
      </c>
      <c r="B256" s="12">
        <v>2166</v>
      </c>
      <c r="C256" s="51" t="s">
        <v>888</v>
      </c>
      <c r="D256" s="129"/>
      <c r="E256" s="130"/>
      <c r="F256" s="129"/>
      <c r="G256" s="130"/>
      <c r="H256" s="84"/>
      <c r="I256" s="140"/>
      <c r="J256" s="140"/>
      <c r="K256" s="140"/>
      <c r="L256" s="83"/>
      <c r="M256" s="239" t="s">
        <v>837</v>
      </c>
      <c r="N256" s="239"/>
      <c r="O256" s="239"/>
      <c r="P256" s="239"/>
      <c r="Q256" s="239"/>
      <c r="R256" s="239"/>
      <c r="S256" s="239"/>
      <c r="T256" s="240"/>
      <c r="U256" s="64"/>
      <c r="V256" s="63"/>
      <c r="W256" s="63"/>
      <c r="X256" s="63"/>
      <c r="Y256" s="105"/>
      <c r="Z256" s="105"/>
      <c r="AA256" s="7"/>
      <c r="AB256" s="2"/>
      <c r="AC256" s="142"/>
      <c r="AD256" s="142"/>
      <c r="AE256" s="142"/>
      <c r="AF256" s="142"/>
      <c r="AG256" s="142"/>
      <c r="AH256" s="2"/>
      <c r="AI256" s="2"/>
      <c r="AJ256" s="2"/>
      <c r="AK256" s="2"/>
      <c r="AL256" s="140"/>
      <c r="AM256" s="140"/>
      <c r="AN256" s="140"/>
      <c r="AO256" s="114">
        <f>AO244</f>
        <v>5</v>
      </c>
      <c r="AP256" s="69" t="s">
        <v>873</v>
      </c>
      <c r="AQ256" s="161"/>
      <c r="AR256" s="166"/>
      <c r="AS256" s="167">
        <f>ROUND(I250*S258,0)-AO256</f>
        <v>822</v>
      </c>
      <c r="AT256" s="14"/>
    </row>
    <row r="257" spans="1:46" ht="17.2" customHeight="1" x14ac:dyDescent="0.3">
      <c r="A257" s="10">
        <v>21</v>
      </c>
      <c r="B257" s="12">
        <v>2167</v>
      </c>
      <c r="C257" s="51" t="s">
        <v>887</v>
      </c>
      <c r="D257" s="129"/>
      <c r="E257" s="130"/>
      <c r="F257" s="129"/>
      <c r="G257" s="130"/>
      <c r="H257" s="84"/>
      <c r="I257" s="140"/>
      <c r="J257" s="140"/>
      <c r="K257" s="140"/>
      <c r="L257" s="83"/>
      <c r="M257" s="241"/>
      <c r="N257" s="241"/>
      <c r="O257" s="241"/>
      <c r="P257" s="241"/>
      <c r="Q257" s="241"/>
      <c r="R257" s="241"/>
      <c r="S257" s="241"/>
      <c r="T257" s="242"/>
      <c r="U257" s="243" t="s">
        <v>871</v>
      </c>
      <c r="V257" s="239"/>
      <c r="W257" s="239"/>
      <c r="X257" s="239"/>
      <c r="Y257" s="239"/>
      <c r="Z257" s="240"/>
      <c r="AA257" s="247" t="s">
        <v>870</v>
      </c>
      <c r="AB257" s="248"/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59" t="s">
        <v>810</v>
      </c>
      <c r="AM257" s="249">
        <f>AM254</f>
        <v>0.7</v>
      </c>
      <c r="AN257" s="250"/>
      <c r="AO257" s="44"/>
      <c r="AP257" s="142"/>
      <c r="AQ257" s="161"/>
      <c r="AR257" s="166"/>
      <c r="AS257" s="167">
        <f>ROUND(ROUND(I250*S258,0)*AM257,0)-AO256</f>
        <v>574</v>
      </c>
      <c r="AT257" s="14"/>
    </row>
    <row r="258" spans="1:46" ht="17.2" customHeight="1" x14ac:dyDescent="0.3">
      <c r="A258" s="10">
        <v>21</v>
      </c>
      <c r="B258" s="12">
        <v>2168</v>
      </c>
      <c r="C258" s="51" t="s">
        <v>886</v>
      </c>
      <c r="D258" s="129"/>
      <c r="E258" s="130"/>
      <c r="F258" s="129"/>
      <c r="G258" s="130"/>
      <c r="H258" s="84"/>
      <c r="I258" s="140"/>
      <c r="J258" s="140"/>
      <c r="K258" s="140"/>
      <c r="L258" s="83"/>
      <c r="M258" s="11"/>
      <c r="N258" s="11"/>
      <c r="O258" s="11"/>
      <c r="P258" s="11"/>
      <c r="Q258" s="11"/>
      <c r="R258" s="126" t="s">
        <v>810</v>
      </c>
      <c r="S258" s="236">
        <f>S252</f>
        <v>0.96499999999999997</v>
      </c>
      <c r="T258" s="237"/>
      <c r="U258" s="244"/>
      <c r="V258" s="245"/>
      <c r="W258" s="245"/>
      <c r="X258" s="245"/>
      <c r="Y258" s="245"/>
      <c r="Z258" s="246"/>
      <c r="AA258" s="247" t="s">
        <v>868</v>
      </c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59" t="s">
        <v>810</v>
      </c>
      <c r="AM258" s="249">
        <f>AM255</f>
        <v>0.5</v>
      </c>
      <c r="AN258" s="250"/>
      <c r="AO258" s="42"/>
      <c r="AP258" s="126"/>
      <c r="AQ258" s="152"/>
      <c r="AR258" s="163"/>
      <c r="AS258" s="167">
        <f>ROUND(ROUND(I250*S258,0)*AM258,0)-AO256</f>
        <v>409</v>
      </c>
      <c r="AT258" s="14"/>
    </row>
    <row r="259" spans="1:46" ht="17.2" customHeight="1" x14ac:dyDescent="0.3">
      <c r="A259" s="10">
        <v>21</v>
      </c>
      <c r="B259" s="12">
        <v>1641</v>
      </c>
      <c r="C259" s="51" t="s">
        <v>885</v>
      </c>
      <c r="D259" s="129"/>
      <c r="E259" s="130"/>
      <c r="F259" s="129"/>
      <c r="G259" s="130"/>
      <c r="H259" s="243" t="s">
        <v>884</v>
      </c>
      <c r="I259" s="239"/>
      <c r="J259" s="239"/>
      <c r="K259" s="239"/>
      <c r="L259" s="240"/>
      <c r="M259" s="34"/>
      <c r="N259" s="55"/>
      <c r="O259" s="76"/>
      <c r="P259" s="76"/>
      <c r="Q259" s="76"/>
      <c r="R259" s="76"/>
      <c r="S259" s="76"/>
      <c r="T259" s="103"/>
      <c r="U259" s="64"/>
      <c r="V259" s="63"/>
      <c r="W259" s="63"/>
      <c r="X259" s="63"/>
      <c r="Y259" s="105"/>
      <c r="Z259" s="105"/>
      <c r="AA259" s="7"/>
      <c r="AB259" s="7"/>
      <c r="AC259" s="59"/>
      <c r="AD259" s="59"/>
      <c r="AE259" s="59"/>
      <c r="AF259" s="59"/>
      <c r="AG259" s="59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35"/>
      <c r="AS259" s="167">
        <f>ROUND(I262,0)</f>
        <v>823</v>
      </c>
      <c r="AT259" s="82"/>
    </row>
    <row r="260" spans="1:46" ht="17.2" customHeight="1" x14ac:dyDescent="0.3">
      <c r="A260" s="10">
        <v>21</v>
      </c>
      <c r="B260" s="12">
        <v>1642</v>
      </c>
      <c r="C260" s="51" t="s">
        <v>883</v>
      </c>
      <c r="D260" s="129"/>
      <c r="E260" s="130"/>
      <c r="F260" s="129"/>
      <c r="G260" s="130"/>
      <c r="H260" s="262"/>
      <c r="I260" s="241"/>
      <c r="J260" s="241"/>
      <c r="K260" s="241"/>
      <c r="L260" s="242"/>
      <c r="M260" s="2"/>
      <c r="N260" s="159"/>
      <c r="O260" s="159"/>
      <c r="P260" s="159"/>
      <c r="Q260" s="159"/>
      <c r="R260" s="159"/>
      <c r="S260" s="2"/>
      <c r="T260" s="43"/>
      <c r="U260" s="243" t="s">
        <v>871</v>
      </c>
      <c r="V260" s="239"/>
      <c r="W260" s="239"/>
      <c r="X260" s="239"/>
      <c r="Y260" s="239"/>
      <c r="Z260" s="240"/>
      <c r="AA260" s="247" t="s">
        <v>870</v>
      </c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126" t="s">
        <v>810</v>
      </c>
      <c r="AM260" s="255">
        <f>AM257</f>
        <v>0.7</v>
      </c>
      <c r="AN260" s="255"/>
      <c r="AO260" s="8"/>
      <c r="AP260" s="8"/>
      <c r="AQ260" s="8"/>
      <c r="AR260" s="20"/>
      <c r="AS260" s="167">
        <f>ROUND(I262*AM260,0)</f>
        <v>576</v>
      </c>
      <c r="AT260" s="82"/>
    </row>
    <row r="261" spans="1:46" ht="17.2" customHeight="1" x14ac:dyDescent="0.3">
      <c r="A261" s="10">
        <v>21</v>
      </c>
      <c r="B261" s="12">
        <v>2169</v>
      </c>
      <c r="C261" s="51" t="s">
        <v>882</v>
      </c>
      <c r="D261" s="129"/>
      <c r="E261" s="130"/>
      <c r="F261" s="129"/>
      <c r="G261" s="130"/>
      <c r="H261" s="44"/>
      <c r="I261" s="2"/>
      <c r="J261" s="2"/>
      <c r="K261" s="2"/>
      <c r="L261" s="43"/>
      <c r="M261" s="8"/>
      <c r="N261" s="27"/>
      <c r="O261" s="27"/>
      <c r="P261" s="27"/>
      <c r="Q261" s="27"/>
      <c r="R261" s="27"/>
      <c r="S261" s="8"/>
      <c r="T261" s="20"/>
      <c r="U261" s="244"/>
      <c r="V261" s="245"/>
      <c r="W261" s="245"/>
      <c r="X261" s="245"/>
      <c r="Y261" s="245"/>
      <c r="Z261" s="246"/>
      <c r="AA261" s="247" t="s">
        <v>868</v>
      </c>
      <c r="AB261" s="248"/>
      <c r="AC261" s="248"/>
      <c r="AD261" s="248"/>
      <c r="AE261" s="248"/>
      <c r="AF261" s="248"/>
      <c r="AG261" s="248"/>
      <c r="AH261" s="248"/>
      <c r="AI261" s="248"/>
      <c r="AJ261" s="248"/>
      <c r="AK261" s="248"/>
      <c r="AL261" s="59" t="s">
        <v>810</v>
      </c>
      <c r="AM261" s="249">
        <f>AM258</f>
        <v>0.5</v>
      </c>
      <c r="AN261" s="249"/>
      <c r="AO261" s="7"/>
      <c r="AP261" s="7"/>
      <c r="AQ261" s="7"/>
      <c r="AR261" s="35"/>
      <c r="AS261" s="167">
        <f>ROUND(I262*AM261,0)</f>
        <v>412</v>
      </c>
      <c r="AT261" s="82"/>
    </row>
    <row r="262" spans="1:46" ht="17.2" customHeight="1" x14ac:dyDescent="0.3">
      <c r="A262" s="10">
        <v>21</v>
      </c>
      <c r="B262" s="12">
        <v>1643</v>
      </c>
      <c r="C262" s="51" t="s">
        <v>881</v>
      </c>
      <c r="D262" s="129"/>
      <c r="E262" s="130"/>
      <c r="F262" s="129"/>
      <c r="G262" s="130"/>
      <c r="H262" s="44"/>
      <c r="I262" s="254">
        <v>823</v>
      </c>
      <c r="J262" s="254"/>
      <c r="K262" s="2" t="s">
        <v>809</v>
      </c>
      <c r="L262" s="43"/>
      <c r="M262" s="239" t="s">
        <v>837</v>
      </c>
      <c r="N262" s="239"/>
      <c r="O262" s="239"/>
      <c r="P262" s="239"/>
      <c r="Q262" s="239"/>
      <c r="R262" s="239"/>
      <c r="S262" s="239"/>
      <c r="T262" s="240"/>
      <c r="U262" s="64"/>
      <c r="V262" s="63"/>
      <c r="W262" s="63"/>
      <c r="X262" s="63"/>
      <c r="Y262" s="105"/>
      <c r="Z262" s="105"/>
      <c r="AA262" s="7"/>
      <c r="AB262" s="7"/>
      <c r="AC262" s="59"/>
      <c r="AD262" s="59"/>
      <c r="AE262" s="59"/>
      <c r="AF262" s="59"/>
      <c r="AG262" s="59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35"/>
      <c r="AS262" s="167">
        <f>ROUND(I262*S264,0)</f>
        <v>794</v>
      </c>
      <c r="AT262" s="82"/>
    </row>
    <row r="263" spans="1:46" ht="17.2" customHeight="1" x14ac:dyDescent="0.3">
      <c r="A263" s="62">
        <v>21</v>
      </c>
      <c r="B263" s="61">
        <v>1644</v>
      </c>
      <c r="C263" s="115" t="s">
        <v>880</v>
      </c>
      <c r="D263" s="129"/>
      <c r="E263" s="130"/>
      <c r="F263" s="129"/>
      <c r="G263" s="130"/>
      <c r="H263" s="44"/>
      <c r="I263" s="2"/>
      <c r="J263" s="2"/>
      <c r="K263" s="2"/>
      <c r="L263" s="43"/>
      <c r="M263" s="241"/>
      <c r="N263" s="241"/>
      <c r="O263" s="241"/>
      <c r="P263" s="241"/>
      <c r="Q263" s="241"/>
      <c r="R263" s="241"/>
      <c r="S263" s="241"/>
      <c r="T263" s="242"/>
      <c r="U263" s="243" t="s">
        <v>871</v>
      </c>
      <c r="V263" s="239"/>
      <c r="W263" s="239"/>
      <c r="X263" s="239"/>
      <c r="Y263" s="239"/>
      <c r="Z263" s="240"/>
      <c r="AA263" s="247" t="s">
        <v>870</v>
      </c>
      <c r="AB263" s="248"/>
      <c r="AC263" s="248"/>
      <c r="AD263" s="248"/>
      <c r="AE263" s="248"/>
      <c r="AF263" s="248"/>
      <c r="AG263" s="248"/>
      <c r="AH263" s="248"/>
      <c r="AI263" s="248"/>
      <c r="AJ263" s="248"/>
      <c r="AK263" s="248"/>
      <c r="AL263" s="126" t="s">
        <v>810</v>
      </c>
      <c r="AM263" s="255">
        <f>AM260</f>
        <v>0.7</v>
      </c>
      <c r="AN263" s="255"/>
      <c r="AO263" s="8"/>
      <c r="AP263" s="8"/>
      <c r="AQ263" s="8"/>
      <c r="AR263" s="20"/>
      <c r="AS263" s="167">
        <f>ROUND(ROUND(I262*S264,0)*AM263,0)</f>
        <v>556</v>
      </c>
      <c r="AT263" s="82"/>
    </row>
    <row r="264" spans="1:46" ht="17.2" customHeight="1" x14ac:dyDescent="0.3">
      <c r="A264" s="62">
        <v>21</v>
      </c>
      <c r="B264" s="61">
        <v>2170</v>
      </c>
      <c r="C264" s="115" t="s">
        <v>879</v>
      </c>
      <c r="D264" s="129"/>
      <c r="E264" s="131"/>
      <c r="F264" s="129"/>
      <c r="G264" s="130"/>
      <c r="H264" s="44"/>
      <c r="I264" s="2"/>
      <c r="J264" s="2"/>
      <c r="K264" s="2"/>
      <c r="L264" s="43"/>
      <c r="M264" s="11"/>
      <c r="N264" s="11"/>
      <c r="O264" s="11"/>
      <c r="P264" s="11"/>
      <c r="Q264" s="11"/>
      <c r="R264" s="126" t="s">
        <v>810</v>
      </c>
      <c r="S264" s="236">
        <f>S258</f>
        <v>0.96499999999999997</v>
      </c>
      <c r="T264" s="237"/>
      <c r="U264" s="244"/>
      <c r="V264" s="245"/>
      <c r="W264" s="245"/>
      <c r="X264" s="245"/>
      <c r="Y264" s="245"/>
      <c r="Z264" s="246"/>
      <c r="AA264" s="247" t="s">
        <v>868</v>
      </c>
      <c r="AB264" s="248"/>
      <c r="AC264" s="248"/>
      <c r="AD264" s="248"/>
      <c r="AE264" s="248"/>
      <c r="AF264" s="248"/>
      <c r="AG264" s="248"/>
      <c r="AH264" s="248"/>
      <c r="AI264" s="248"/>
      <c r="AJ264" s="248"/>
      <c r="AK264" s="248"/>
      <c r="AL264" s="59" t="s">
        <v>810</v>
      </c>
      <c r="AM264" s="249">
        <f>AM261</f>
        <v>0.5</v>
      </c>
      <c r="AN264" s="249"/>
      <c r="AO264" s="7"/>
      <c r="AP264" s="7"/>
      <c r="AQ264" s="7"/>
      <c r="AR264" s="35"/>
      <c r="AS264" s="167">
        <f>ROUND(ROUND(I262*S264,0)*AM264,0)</f>
        <v>397</v>
      </c>
      <c r="AT264" s="82"/>
    </row>
    <row r="265" spans="1:46" ht="17.2" customHeight="1" x14ac:dyDescent="0.3">
      <c r="A265" s="10">
        <v>21</v>
      </c>
      <c r="B265" s="61">
        <v>2171</v>
      </c>
      <c r="C265" s="51" t="s">
        <v>878</v>
      </c>
      <c r="D265" s="129"/>
      <c r="E265" s="131"/>
      <c r="F265" s="129"/>
      <c r="G265" s="130"/>
      <c r="H265" s="60"/>
      <c r="I265" s="140"/>
      <c r="J265" s="140"/>
      <c r="K265" s="140"/>
      <c r="L265" s="83"/>
      <c r="M265" s="34"/>
      <c r="N265" s="55"/>
      <c r="O265" s="76"/>
      <c r="P265" s="76"/>
      <c r="Q265" s="76"/>
      <c r="R265" s="76"/>
      <c r="S265" s="76"/>
      <c r="T265" s="103"/>
      <c r="U265" s="64"/>
      <c r="V265" s="63"/>
      <c r="W265" s="63"/>
      <c r="X265" s="63"/>
      <c r="Y265" s="105"/>
      <c r="Z265" s="105"/>
      <c r="AA265" s="7"/>
      <c r="AB265" s="34"/>
      <c r="AC265" s="53"/>
      <c r="AD265" s="53"/>
      <c r="AE265" s="53"/>
      <c r="AF265" s="53"/>
      <c r="AG265" s="53"/>
      <c r="AH265" s="34"/>
      <c r="AI265" s="34"/>
      <c r="AJ265" s="34"/>
      <c r="AK265" s="34"/>
      <c r="AL265" s="34"/>
      <c r="AM265" s="34"/>
      <c r="AN265" s="49"/>
      <c r="AO265" s="256" t="s">
        <v>877</v>
      </c>
      <c r="AP265" s="257"/>
      <c r="AQ265" s="257"/>
      <c r="AR265" s="258"/>
      <c r="AS265" s="167">
        <f>ROUND(I262,0)-AO268</f>
        <v>818</v>
      </c>
      <c r="AT265" s="82"/>
    </row>
    <row r="266" spans="1:46" ht="17.2" customHeight="1" x14ac:dyDescent="0.3">
      <c r="A266" s="10">
        <v>21</v>
      </c>
      <c r="B266" s="61">
        <v>2172</v>
      </c>
      <c r="C266" s="51" t="s">
        <v>876</v>
      </c>
      <c r="D266" s="129"/>
      <c r="E266" s="131"/>
      <c r="F266" s="129"/>
      <c r="G266" s="130"/>
      <c r="H266" s="84"/>
      <c r="I266" s="140"/>
      <c r="J266" s="140"/>
      <c r="K266" s="140"/>
      <c r="L266" s="83"/>
      <c r="M266" s="2"/>
      <c r="N266" s="159"/>
      <c r="O266" s="159"/>
      <c r="P266" s="159"/>
      <c r="Q266" s="159"/>
      <c r="R266" s="159"/>
      <c r="S266" s="2"/>
      <c r="T266" s="43"/>
      <c r="U266" s="243" t="s">
        <v>871</v>
      </c>
      <c r="V266" s="239"/>
      <c r="W266" s="239"/>
      <c r="X266" s="239"/>
      <c r="Y266" s="239"/>
      <c r="Z266" s="240"/>
      <c r="AA266" s="247" t="s">
        <v>870</v>
      </c>
      <c r="AB266" s="248"/>
      <c r="AC266" s="248"/>
      <c r="AD266" s="248"/>
      <c r="AE266" s="248"/>
      <c r="AF266" s="248"/>
      <c r="AG266" s="248"/>
      <c r="AH266" s="248"/>
      <c r="AI266" s="248"/>
      <c r="AJ266" s="248"/>
      <c r="AK266" s="248"/>
      <c r="AL266" s="59" t="s">
        <v>810</v>
      </c>
      <c r="AM266" s="249">
        <f>AM263</f>
        <v>0.7</v>
      </c>
      <c r="AN266" s="250"/>
      <c r="AO266" s="259"/>
      <c r="AP266" s="260"/>
      <c r="AQ266" s="260"/>
      <c r="AR266" s="261"/>
      <c r="AS266" s="167">
        <f>ROUND(I262*AM266,0)-AO268</f>
        <v>571</v>
      </c>
      <c r="AT266" s="82"/>
    </row>
    <row r="267" spans="1:46" ht="17.2" customHeight="1" x14ac:dyDescent="0.3">
      <c r="A267" s="10">
        <v>21</v>
      </c>
      <c r="B267" s="61">
        <v>2173</v>
      </c>
      <c r="C267" s="51" t="s">
        <v>875</v>
      </c>
      <c r="D267" s="129"/>
      <c r="E267" s="131"/>
      <c r="F267" s="129"/>
      <c r="G267" s="130"/>
      <c r="H267" s="84"/>
      <c r="I267" s="140"/>
      <c r="J267" s="140"/>
      <c r="K267" s="140"/>
      <c r="L267" s="83"/>
      <c r="M267" s="8"/>
      <c r="N267" s="27"/>
      <c r="O267" s="27"/>
      <c r="P267" s="27"/>
      <c r="Q267" s="27"/>
      <c r="R267" s="27"/>
      <c r="S267" s="8"/>
      <c r="T267" s="20"/>
      <c r="U267" s="244"/>
      <c r="V267" s="245"/>
      <c r="W267" s="245"/>
      <c r="X267" s="245"/>
      <c r="Y267" s="245"/>
      <c r="Z267" s="246"/>
      <c r="AA267" s="247" t="s">
        <v>868</v>
      </c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59" t="s">
        <v>810</v>
      </c>
      <c r="AM267" s="249">
        <f>AM264</f>
        <v>0.5</v>
      </c>
      <c r="AN267" s="250"/>
      <c r="AO267" s="259"/>
      <c r="AP267" s="260"/>
      <c r="AQ267" s="260"/>
      <c r="AR267" s="261"/>
      <c r="AS267" s="167">
        <f>ROUND(I262*AM267,0)-AO268</f>
        <v>407</v>
      </c>
      <c r="AT267" s="82"/>
    </row>
    <row r="268" spans="1:46" ht="17.2" customHeight="1" x14ac:dyDescent="0.3">
      <c r="A268" s="10">
        <v>21</v>
      </c>
      <c r="B268" s="61">
        <v>2174</v>
      </c>
      <c r="C268" s="51" t="s">
        <v>874</v>
      </c>
      <c r="D268" s="129"/>
      <c r="E268" s="131"/>
      <c r="F268" s="129"/>
      <c r="G268" s="130"/>
      <c r="H268" s="84"/>
      <c r="I268" s="140"/>
      <c r="J268" s="140"/>
      <c r="K268" s="140"/>
      <c r="L268" s="83"/>
      <c r="M268" s="239" t="s">
        <v>837</v>
      </c>
      <c r="N268" s="239"/>
      <c r="O268" s="239"/>
      <c r="P268" s="239"/>
      <c r="Q268" s="239"/>
      <c r="R268" s="239"/>
      <c r="S268" s="239"/>
      <c r="T268" s="240"/>
      <c r="U268" s="64"/>
      <c r="V268" s="63"/>
      <c r="W268" s="63"/>
      <c r="X268" s="63"/>
      <c r="Y268" s="105"/>
      <c r="Z268" s="105"/>
      <c r="AA268" s="7"/>
      <c r="AB268" s="2"/>
      <c r="AC268" s="142"/>
      <c r="AD268" s="142"/>
      <c r="AE268" s="142"/>
      <c r="AF268" s="142"/>
      <c r="AG268" s="142"/>
      <c r="AH268" s="2"/>
      <c r="AI268" s="2"/>
      <c r="AJ268" s="2"/>
      <c r="AK268" s="2"/>
      <c r="AL268" s="140"/>
      <c r="AM268" s="140"/>
      <c r="AN268" s="140"/>
      <c r="AO268" s="114">
        <f>AO256</f>
        <v>5</v>
      </c>
      <c r="AP268" s="69" t="s">
        <v>873</v>
      </c>
      <c r="AQ268" s="161"/>
      <c r="AR268" s="166"/>
      <c r="AS268" s="167">
        <f>ROUND(I262*S270,0)-AO268</f>
        <v>789</v>
      </c>
      <c r="AT268" s="82"/>
    </row>
    <row r="269" spans="1:46" ht="17.2" customHeight="1" x14ac:dyDescent="0.3">
      <c r="A269" s="62">
        <v>21</v>
      </c>
      <c r="B269" s="61">
        <v>2175</v>
      </c>
      <c r="C269" s="115" t="s">
        <v>872</v>
      </c>
      <c r="D269" s="129"/>
      <c r="E269" s="131"/>
      <c r="F269" s="129"/>
      <c r="G269" s="130"/>
      <c r="H269" s="84"/>
      <c r="I269" s="140"/>
      <c r="J269" s="140"/>
      <c r="K269" s="140"/>
      <c r="L269" s="83"/>
      <c r="M269" s="241"/>
      <c r="N269" s="241"/>
      <c r="O269" s="241"/>
      <c r="P269" s="241"/>
      <c r="Q269" s="241"/>
      <c r="R269" s="241"/>
      <c r="S269" s="241"/>
      <c r="T269" s="242"/>
      <c r="U269" s="243" t="s">
        <v>871</v>
      </c>
      <c r="V269" s="239"/>
      <c r="W269" s="239"/>
      <c r="X269" s="239"/>
      <c r="Y269" s="239"/>
      <c r="Z269" s="240"/>
      <c r="AA269" s="247" t="s">
        <v>870</v>
      </c>
      <c r="AB269" s="248"/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59" t="s">
        <v>810</v>
      </c>
      <c r="AM269" s="249">
        <f>AM266</f>
        <v>0.7</v>
      </c>
      <c r="AN269" s="250"/>
      <c r="AO269" s="44"/>
      <c r="AP269" s="142"/>
      <c r="AQ269" s="161"/>
      <c r="AR269" s="166"/>
      <c r="AS269" s="167">
        <f>ROUND(ROUND(I262*S270,0)*AM269,0)-AO268</f>
        <v>551</v>
      </c>
      <c r="AT269" s="82"/>
    </row>
    <row r="270" spans="1:46" ht="17.2" customHeight="1" x14ac:dyDescent="0.3">
      <c r="A270" s="10">
        <v>21</v>
      </c>
      <c r="B270" s="61">
        <v>2176</v>
      </c>
      <c r="C270" s="51" t="s">
        <v>869</v>
      </c>
      <c r="D270" s="148"/>
      <c r="E270" s="150"/>
      <c r="F270" s="148"/>
      <c r="G270" s="149"/>
      <c r="H270" s="102"/>
      <c r="I270" s="100"/>
      <c r="J270" s="100"/>
      <c r="K270" s="100"/>
      <c r="L270" s="104"/>
      <c r="M270" s="11"/>
      <c r="N270" s="11"/>
      <c r="O270" s="11"/>
      <c r="P270" s="11"/>
      <c r="Q270" s="11"/>
      <c r="R270" s="126" t="s">
        <v>810</v>
      </c>
      <c r="S270" s="236">
        <f>S264</f>
        <v>0.96499999999999997</v>
      </c>
      <c r="T270" s="237"/>
      <c r="U270" s="244"/>
      <c r="V270" s="245"/>
      <c r="W270" s="245"/>
      <c r="X270" s="245"/>
      <c r="Y270" s="245"/>
      <c r="Z270" s="246"/>
      <c r="AA270" s="247" t="s">
        <v>868</v>
      </c>
      <c r="AB270" s="248"/>
      <c r="AC270" s="248"/>
      <c r="AD270" s="248"/>
      <c r="AE270" s="248"/>
      <c r="AF270" s="248"/>
      <c r="AG270" s="248"/>
      <c r="AH270" s="248"/>
      <c r="AI270" s="248"/>
      <c r="AJ270" s="248"/>
      <c r="AK270" s="248"/>
      <c r="AL270" s="59" t="s">
        <v>810</v>
      </c>
      <c r="AM270" s="249">
        <f>AM267</f>
        <v>0.5</v>
      </c>
      <c r="AN270" s="250"/>
      <c r="AO270" s="42"/>
      <c r="AP270" s="126"/>
      <c r="AQ270" s="152"/>
      <c r="AR270" s="163"/>
      <c r="AS270" s="179">
        <f>ROUND(ROUND(I262*S270,0)*AM270,0)-AO268</f>
        <v>392</v>
      </c>
      <c r="AT270" s="81"/>
    </row>
    <row r="271" spans="1:46" ht="17.2" customHeight="1" x14ac:dyDescent="0.3">
      <c r="A271" s="10">
        <v>21</v>
      </c>
      <c r="B271" s="10">
        <v>5030</v>
      </c>
      <c r="C271" s="51" t="s">
        <v>867</v>
      </c>
      <c r="D271" s="9" t="s">
        <v>2539</v>
      </c>
      <c r="E271" s="7"/>
      <c r="F271" s="7"/>
      <c r="G271" s="116"/>
      <c r="H271" s="8"/>
      <c r="I271" s="8"/>
      <c r="J271" s="8"/>
      <c r="K271" s="8"/>
      <c r="L271" s="8"/>
      <c r="M271" s="7"/>
      <c r="N271" s="7"/>
      <c r="O271" s="7"/>
      <c r="P271" s="7"/>
      <c r="Q271" s="7"/>
      <c r="R271" s="30"/>
      <c r="S271" s="105"/>
      <c r="T271" s="105"/>
      <c r="U271" s="105"/>
      <c r="V271" s="105"/>
      <c r="W271" s="105"/>
      <c r="X271" s="105"/>
      <c r="Y271" s="105"/>
      <c r="Z271" s="105"/>
      <c r="AA271" s="7"/>
      <c r="AB271" s="7"/>
      <c r="AC271" s="59"/>
      <c r="AD271" s="59"/>
      <c r="AE271" s="59"/>
      <c r="AF271" s="59"/>
      <c r="AG271" s="59"/>
      <c r="AH271" s="7"/>
      <c r="AI271" s="7"/>
      <c r="AJ271" s="7"/>
      <c r="AK271" s="7"/>
      <c r="AL271" s="7"/>
      <c r="AM271" s="235">
        <v>500</v>
      </c>
      <c r="AN271" s="235"/>
      <c r="AO271" s="7" t="s">
        <v>793</v>
      </c>
      <c r="AP271" s="7"/>
      <c r="AQ271" s="7"/>
      <c r="AR271" s="7"/>
      <c r="AS271" s="6">
        <f>ROUND(AM271,0)</f>
        <v>500</v>
      </c>
      <c r="AT271" s="29" t="s">
        <v>796</v>
      </c>
    </row>
    <row r="272" spans="1:46" ht="17.2" customHeight="1" x14ac:dyDescent="0.3">
      <c r="A272" s="10">
        <v>21</v>
      </c>
      <c r="B272" s="10">
        <v>6037</v>
      </c>
      <c r="C272" s="51" t="s">
        <v>866</v>
      </c>
      <c r="D272" s="222" t="s">
        <v>865</v>
      </c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4"/>
      <c r="Q272" s="7" t="s">
        <v>864</v>
      </c>
      <c r="R272" s="55"/>
      <c r="S272" s="76"/>
      <c r="T272" s="76"/>
      <c r="U272" s="76"/>
      <c r="V272" s="105"/>
      <c r="W272" s="105"/>
      <c r="X272" s="105"/>
      <c r="Y272" s="105"/>
      <c r="Z272" s="105"/>
      <c r="AA272" s="7"/>
      <c r="AB272" s="7"/>
      <c r="AC272" s="59"/>
      <c r="AD272" s="59"/>
      <c r="AE272" s="59"/>
      <c r="AF272" s="59"/>
      <c r="AG272" s="59"/>
      <c r="AH272" s="7"/>
      <c r="AI272" s="7"/>
      <c r="AJ272" s="7"/>
      <c r="AK272" s="7"/>
      <c r="AL272" s="7"/>
      <c r="AM272" s="235">
        <v>10</v>
      </c>
      <c r="AN272" s="235"/>
      <c r="AO272" s="7" t="s">
        <v>793</v>
      </c>
      <c r="AP272" s="7"/>
      <c r="AQ272" s="7"/>
      <c r="AR272" s="35"/>
      <c r="AS272" s="33">
        <f>ROUND(AM272,0)</f>
        <v>10</v>
      </c>
      <c r="AT272" s="18" t="s">
        <v>824</v>
      </c>
    </row>
    <row r="273" spans="1:48" ht="17.2" customHeight="1" x14ac:dyDescent="0.3">
      <c r="A273" s="10">
        <v>21</v>
      </c>
      <c r="B273" s="10">
        <v>6035</v>
      </c>
      <c r="C273" s="51" t="s">
        <v>863</v>
      </c>
      <c r="D273" s="225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7"/>
      <c r="Q273" s="34" t="s">
        <v>862</v>
      </c>
      <c r="R273" s="30"/>
      <c r="S273" s="105"/>
      <c r="T273" s="105"/>
      <c r="U273" s="105"/>
      <c r="V273" s="105"/>
      <c r="W273" s="105"/>
      <c r="X273" s="105"/>
      <c r="Y273" s="105"/>
      <c r="Z273" s="105"/>
      <c r="AA273" s="7"/>
      <c r="AB273" s="7"/>
      <c r="AC273" s="59"/>
      <c r="AD273" s="59"/>
      <c r="AE273" s="59"/>
      <c r="AF273" s="59"/>
      <c r="AG273" s="59"/>
      <c r="AH273" s="7"/>
      <c r="AI273" s="7"/>
      <c r="AJ273" s="7"/>
      <c r="AK273" s="7"/>
      <c r="AL273" s="7"/>
      <c r="AM273" s="235">
        <v>7</v>
      </c>
      <c r="AN273" s="235"/>
      <c r="AO273" s="7" t="s">
        <v>793</v>
      </c>
      <c r="AP273" s="7"/>
      <c r="AQ273" s="7"/>
      <c r="AR273" s="35"/>
      <c r="AS273" s="33">
        <f>ROUND(AM273,0)</f>
        <v>7</v>
      </c>
      <c r="AT273" s="14"/>
    </row>
    <row r="274" spans="1:48" ht="17.2" customHeight="1" x14ac:dyDescent="0.3">
      <c r="A274" s="10">
        <v>21</v>
      </c>
      <c r="B274" s="10">
        <v>6036</v>
      </c>
      <c r="C274" s="51" t="s">
        <v>861</v>
      </c>
      <c r="D274" s="228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30"/>
      <c r="Q274" s="34" t="s">
        <v>860</v>
      </c>
      <c r="R274" s="55"/>
      <c r="S274" s="76"/>
      <c r="T274" s="76"/>
      <c r="U274" s="76"/>
      <c r="V274" s="105"/>
      <c r="W274" s="105"/>
      <c r="X274" s="105"/>
      <c r="Y274" s="105"/>
      <c r="Z274" s="105"/>
      <c r="AA274" s="7"/>
      <c r="AB274" s="7"/>
      <c r="AC274" s="59"/>
      <c r="AD274" s="59"/>
      <c r="AE274" s="59"/>
      <c r="AF274" s="59"/>
      <c r="AG274" s="59"/>
      <c r="AH274" s="7"/>
      <c r="AI274" s="7"/>
      <c r="AJ274" s="7"/>
      <c r="AK274" s="7"/>
      <c r="AL274" s="7"/>
      <c r="AM274" s="235">
        <v>4</v>
      </c>
      <c r="AN274" s="235"/>
      <c r="AO274" s="7" t="s">
        <v>793</v>
      </c>
      <c r="AP274" s="7"/>
      <c r="AQ274" s="7"/>
      <c r="AR274" s="35"/>
      <c r="AS274" s="33">
        <f>ROUND(AM274,0)</f>
        <v>4</v>
      </c>
      <c r="AT274" s="14"/>
    </row>
    <row r="275" spans="1:48" ht="16.5" customHeight="1" x14ac:dyDescent="0.3">
      <c r="A275" s="10">
        <v>21</v>
      </c>
      <c r="B275" s="12">
        <v>7050</v>
      </c>
      <c r="C275" s="51" t="s">
        <v>859</v>
      </c>
      <c r="D275" s="213" t="s">
        <v>858</v>
      </c>
      <c r="E275" s="214"/>
      <c r="F275" s="214"/>
      <c r="G275" s="214"/>
      <c r="H275" s="214"/>
      <c r="I275" s="214"/>
      <c r="J275" s="215"/>
      <c r="K275" s="48" t="s">
        <v>857</v>
      </c>
      <c r="L275" s="34"/>
      <c r="M275" s="34"/>
      <c r="N275" s="34"/>
      <c r="O275" s="34"/>
      <c r="P275" s="49"/>
      <c r="Q275" s="48" t="s">
        <v>856</v>
      </c>
      <c r="R275" s="34"/>
      <c r="S275" s="34"/>
      <c r="T275" s="34"/>
      <c r="U275" s="34"/>
      <c r="V275" s="34"/>
      <c r="W275" s="34"/>
      <c r="X275" s="34"/>
      <c r="Y275" s="34"/>
      <c r="Z275" s="34"/>
      <c r="AA275" s="49"/>
      <c r="AB275" s="8"/>
      <c r="AC275" s="27"/>
      <c r="AD275" s="27"/>
      <c r="AE275" s="126"/>
      <c r="AF275" s="154"/>
      <c r="AG275" s="154"/>
      <c r="AH275" s="8"/>
      <c r="AI275" s="8"/>
      <c r="AJ275" s="8"/>
      <c r="AK275" s="126"/>
      <c r="AL275" s="126"/>
      <c r="AM275" s="126"/>
      <c r="AN275" s="152"/>
      <c r="AO275" s="152"/>
      <c r="AP275" s="126"/>
      <c r="AQ275" s="154"/>
      <c r="AR275" s="155"/>
      <c r="AS275" s="33">
        <f>ROUND(R276,0)</f>
        <v>6</v>
      </c>
      <c r="AT275" s="141"/>
    </row>
    <row r="276" spans="1:48" ht="16.5" customHeight="1" x14ac:dyDescent="0.3">
      <c r="A276" s="10">
        <v>21</v>
      </c>
      <c r="B276" s="12">
        <v>7051</v>
      </c>
      <c r="C276" s="51" t="s">
        <v>855</v>
      </c>
      <c r="D276" s="216"/>
      <c r="E276" s="217"/>
      <c r="F276" s="217"/>
      <c r="G276" s="217"/>
      <c r="H276" s="217"/>
      <c r="I276" s="217"/>
      <c r="J276" s="218"/>
      <c r="K276" s="44" t="s">
        <v>854</v>
      </c>
      <c r="L276" s="2"/>
      <c r="M276" s="2"/>
      <c r="N276" s="2"/>
      <c r="O276" s="2"/>
      <c r="P276" s="43"/>
      <c r="Q276" s="42"/>
      <c r="R276" s="238">
        <v>6</v>
      </c>
      <c r="S276" s="238"/>
      <c r="T276" s="8" t="s">
        <v>809</v>
      </c>
      <c r="U276" s="8"/>
      <c r="V276" s="2"/>
      <c r="W276" s="2"/>
      <c r="X276" s="2"/>
      <c r="Y276" s="8"/>
      <c r="Z276" s="8"/>
      <c r="AA276" s="20"/>
      <c r="AB276" s="58" t="s">
        <v>837</v>
      </c>
      <c r="AC276" s="30"/>
      <c r="AD276" s="30"/>
      <c r="AE276" s="59"/>
      <c r="AF276" s="28"/>
      <c r="AG276" s="28"/>
      <c r="AH276" s="7"/>
      <c r="AI276" s="7"/>
      <c r="AJ276" s="7"/>
      <c r="AK276" s="59"/>
      <c r="AL276" s="59"/>
      <c r="AM276" s="59"/>
      <c r="AN276" s="153"/>
      <c r="AO276" s="153"/>
      <c r="AP276" s="126" t="s">
        <v>810</v>
      </c>
      <c r="AQ276" s="236">
        <v>0.96499999999999997</v>
      </c>
      <c r="AR276" s="237"/>
      <c r="AS276" s="6">
        <f>ROUND(ROUND(R276,0)*AQ276,0)</f>
        <v>6</v>
      </c>
      <c r="AT276" s="141"/>
    </row>
    <row r="277" spans="1:48" ht="16.5" customHeight="1" x14ac:dyDescent="0.3">
      <c r="A277" s="10">
        <v>21</v>
      </c>
      <c r="B277" s="12">
        <v>7052</v>
      </c>
      <c r="C277" s="51" t="s">
        <v>853</v>
      </c>
      <c r="D277" s="216"/>
      <c r="E277" s="217"/>
      <c r="F277" s="217"/>
      <c r="G277" s="217"/>
      <c r="H277" s="217"/>
      <c r="I277" s="217"/>
      <c r="J277" s="218"/>
      <c r="K277" s="44"/>
      <c r="L277" s="2" t="s">
        <v>852</v>
      </c>
      <c r="M277" s="2"/>
      <c r="N277" s="2"/>
      <c r="O277" s="2"/>
      <c r="P277" s="43"/>
      <c r="Q277" s="48" t="s">
        <v>851</v>
      </c>
      <c r="R277" s="34"/>
      <c r="S277" s="34"/>
      <c r="T277" s="34"/>
      <c r="U277" s="34"/>
      <c r="V277" s="34"/>
      <c r="W277" s="34"/>
      <c r="X277" s="34"/>
      <c r="Y277" s="34"/>
      <c r="Z277" s="34"/>
      <c r="AA277" s="49"/>
      <c r="AB277" s="7"/>
      <c r="AC277" s="30"/>
      <c r="AD277" s="30"/>
      <c r="AE277" s="59"/>
      <c r="AF277" s="28"/>
      <c r="AG277" s="28"/>
      <c r="AH277" s="7"/>
      <c r="AI277" s="7"/>
      <c r="AJ277" s="7"/>
      <c r="AK277" s="59"/>
      <c r="AL277" s="59"/>
      <c r="AM277" s="59"/>
      <c r="AN277" s="153"/>
      <c r="AO277" s="153"/>
      <c r="AP277" s="59"/>
      <c r="AQ277" s="28"/>
      <c r="AR277" s="57"/>
      <c r="AS277" s="33">
        <f>ROUND(R278,0)</f>
        <v>17</v>
      </c>
      <c r="AT277" s="141"/>
    </row>
    <row r="278" spans="1:48" ht="16.5" customHeight="1" x14ac:dyDescent="0.3">
      <c r="A278" s="10">
        <v>21</v>
      </c>
      <c r="B278" s="12">
        <v>7053</v>
      </c>
      <c r="C278" s="51" t="s">
        <v>850</v>
      </c>
      <c r="D278" s="216"/>
      <c r="E278" s="217"/>
      <c r="F278" s="217"/>
      <c r="G278" s="217"/>
      <c r="H278" s="217"/>
      <c r="I278" s="217"/>
      <c r="J278" s="218"/>
      <c r="K278" s="42"/>
      <c r="L278" s="8"/>
      <c r="M278" s="8"/>
      <c r="N278" s="8"/>
      <c r="O278" s="8"/>
      <c r="P278" s="20"/>
      <c r="Q278" s="42"/>
      <c r="R278" s="238">
        <v>17</v>
      </c>
      <c r="S278" s="238"/>
      <c r="T278" s="8" t="s">
        <v>809</v>
      </c>
      <c r="U278" s="8"/>
      <c r="V278" s="2"/>
      <c r="W278" s="2"/>
      <c r="X278" s="2"/>
      <c r="Y278" s="8"/>
      <c r="Z278" s="8"/>
      <c r="AA278" s="20"/>
      <c r="AB278" s="58" t="s">
        <v>837</v>
      </c>
      <c r="AC278" s="30"/>
      <c r="AD278" s="30"/>
      <c r="AE278" s="59"/>
      <c r="AF278" s="28"/>
      <c r="AG278" s="28"/>
      <c r="AH278" s="7"/>
      <c r="AI278" s="7"/>
      <c r="AJ278" s="7"/>
      <c r="AK278" s="59"/>
      <c r="AL278" s="59"/>
      <c r="AM278" s="59"/>
      <c r="AN278" s="153"/>
      <c r="AO278" s="153"/>
      <c r="AP278" s="126" t="s">
        <v>810</v>
      </c>
      <c r="AQ278" s="236">
        <v>0.96499999999999997</v>
      </c>
      <c r="AR278" s="237"/>
      <c r="AS278" s="6">
        <f>ROUND(ROUND(R278,0)*AQ278,0)</f>
        <v>16</v>
      </c>
      <c r="AT278" s="141"/>
    </row>
    <row r="279" spans="1:48" ht="16.5" customHeight="1" x14ac:dyDescent="0.3">
      <c r="A279" s="10">
        <v>21</v>
      </c>
      <c r="B279" s="12">
        <v>7054</v>
      </c>
      <c r="C279" s="51" t="s">
        <v>849</v>
      </c>
      <c r="D279" s="216"/>
      <c r="E279" s="217"/>
      <c r="F279" s="217"/>
      <c r="G279" s="217"/>
      <c r="H279" s="217"/>
      <c r="I279" s="217"/>
      <c r="J279" s="218"/>
      <c r="K279" s="2" t="s">
        <v>848</v>
      </c>
      <c r="L279" s="2"/>
      <c r="M279" s="2"/>
      <c r="N279" s="2"/>
      <c r="O279" s="2"/>
      <c r="P279" s="2"/>
      <c r="Q279" s="48" t="s">
        <v>847</v>
      </c>
      <c r="R279" s="34"/>
      <c r="S279" s="34"/>
      <c r="T279" s="34"/>
      <c r="U279" s="34"/>
      <c r="V279" s="34"/>
      <c r="W279" s="34"/>
      <c r="X279" s="34"/>
      <c r="Y279" s="34"/>
      <c r="Z279" s="34"/>
      <c r="AA279" s="49"/>
      <c r="AB279" s="7"/>
      <c r="AC279" s="30"/>
      <c r="AD279" s="30"/>
      <c r="AE279" s="59"/>
      <c r="AF279" s="28"/>
      <c r="AG279" s="28"/>
      <c r="AH279" s="7"/>
      <c r="AI279" s="7"/>
      <c r="AJ279" s="7"/>
      <c r="AK279" s="59"/>
      <c r="AL279" s="59"/>
      <c r="AM279" s="59"/>
      <c r="AN279" s="153"/>
      <c r="AO279" s="153"/>
      <c r="AP279" s="59"/>
      <c r="AQ279" s="28"/>
      <c r="AR279" s="57"/>
      <c r="AS279" s="33">
        <f>ROUND(R280,0)</f>
        <v>170</v>
      </c>
      <c r="AT279" s="141"/>
    </row>
    <row r="280" spans="1:48" ht="16.5" customHeight="1" x14ac:dyDescent="0.3">
      <c r="A280" s="10">
        <v>21</v>
      </c>
      <c r="B280" s="12">
        <v>7055</v>
      </c>
      <c r="C280" s="51" t="s">
        <v>846</v>
      </c>
      <c r="D280" s="216"/>
      <c r="E280" s="217"/>
      <c r="F280" s="217"/>
      <c r="G280" s="217"/>
      <c r="H280" s="217"/>
      <c r="I280" s="217"/>
      <c r="J280" s="218"/>
      <c r="K280" s="2" t="s">
        <v>845</v>
      </c>
      <c r="L280" s="2"/>
      <c r="M280" s="2"/>
      <c r="N280" s="2"/>
      <c r="O280" s="2"/>
      <c r="P280" s="2"/>
      <c r="Q280" s="42"/>
      <c r="R280" s="238">
        <v>170</v>
      </c>
      <c r="S280" s="238"/>
      <c r="T280" s="8" t="s">
        <v>809</v>
      </c>
      <c r="U280" s="8"/>
      <c r="V280" s="2"/>
      <c r="W280" s="2"/>
      <c r="X280" s="2"/>
      <c r="Y280" s="8"/>
      <c r="Z280" s="8"/>
      <c r="AA280" s="20"/>
      <c r="AB280" s="58" t="s">
        <v>837</v>
      </c>
      <c r="AC280" s="30"/>
      <c r="AD280" s="30"/>
      <c r="AE280" s="59"/>
      <c r="AF280" s="28"/>
      <c r="AG280" s="28"/>
      <c r="AH280" s="7"/>
      <c r="AI280" s="7"/>
      <c r="AJ280" s="7"/>
      <c r="AK280" s="59"/>
      <c r="AL280" s="59"/>
      <c r="AM280" s="59"/>
      <c r="AN280" s="153"/>
      <c r="AO280" s="153"/>
      <c r="AP280" s="126" t="s">
        <v>810</v>
      </c>
      <c r="AQ280" s="236">
        <v>0.96499999999999997</v>
      </c>
      <c r="AR280" s="237"/>
      <c r="AS280" s="6">
        <f>ROUND(ROUND(R280,0)*AQ280,0)</f>
        <v>164</v>
      </c>
      <c r="AT280" s="141"/>
    </row>
    <row r="281" spans="1:48" ht="16.5" customHeight="1" x14ac:dyDescent="0.3">
      <c r="A281" s="10">
        <v>21</v>
      </c>
      <c r="B281" s="12">
        <v>7056</v>
      </c>
      <c r="C281" s="51" t="s">
        <v>844</v>
      </c>
      <c r="D281" s="216"/>
      <c r="E281" s="217"/>
      <c r="F281" s="217"/>
      <c r="G281" s="217"/>
      <c r="H281" s="217"/>
      <c r="I281" s="217"/>
      <c r="J281" s="218"/>
      <c r="K281" s="2"/>
      <c r="L281" s="2" t="s">
        <v>843</v>
      </c>
      <c r="M281" s="2"/>
      <c r="N281" s="2"/>
      <c r="O281" s="2"/>
      <c r="P281" s="2"/>
      <c r="Q281" s="44" t="s">
        <v>842</v>
      </c>
      <c r="R281" s="2"/>
      <c r="S281" s="2"/>
      <c r="T281" s="2"/>
      <c r="U281" s="2"/>
      <c r="V281" s="34"/>
      <c r="W281" s="34"/>
      <c r="X281" s="34"/>
      <c r="Y281" s="2"/>
      <c r="Z281" s="2"/>
      <c r="AA281" s="43"/>
      <c r="AB281" s="7"/>
      <c r="AC281" s="30"/>
      <c r="AD281" s="30"/>
      <c r="AE281" s="59"/>
      <c r="AF281" s="28"/>
      <c r="AG281" s="28"/>
      <c r="AH281" s="7"/>
      <c r="AI281" s="7"/>
      <c r="AJ281" s="7"/>
      <c r="AK281" s="59"/>
      <c r="AL281" s="59"/>
      <c r="AM281" s="59"/>
      <c r="AN281" s="153"/>
      <c r="AO281" s="153"/>
      <c r="AP281" s="59"/>
      <c r="AQ281" s="28"/>
      <c r="AR281" s="57"/>
      <c r="AS281" s="33">
        <f>ROUND(R282,0)</f>
        <v>200</v>
      </c>
      <c r="AT281" s="141"/>
    </row>
    <row r="282" spans="1:48" ht="16.5" customHeight="1" x14ac:dyDescent="0.3">
      <c r="A282" s="10">
        <v>21</v>
      </c>
      <c r="B282" s="12">
        <v>7057</v>
      </c>
      <c r="C282" s="51" t="s">
        <v>841</v>
      </c>
      <c r="D282" s="216"/>
      <c r="E282" s="217"/>
      <c r="F282" s="217"/>
      <c r="G282" s="217"/>
      <c r="H282" s="217"/>
      <c r="I282" s="217"/>
      <c r="J282" s="218"/>
      <c r="K282" s="2"/>
      <c r="L282" s="2"/>
      <c r="M282" s="2"/>
      <c r="N282" s="2"/>
      <c r="O282" s="2"/>
      <c r="P282" s="43"/>
      <c r="Q282" s="42"/>
      <c r="R282" s="238">
        <v>200</v>
      </c>
      <c r="S282" s="238"/>
      <c r="T282" s="8" t="s">
        <v>809</v>
      </c>
      <c r="U282" s="8"/>
      <c r="V282" s="2"/>
      <c r="W282" s="2"/>
      <c r="X282" s="2"/>
      <c r="Y282" s="8"/>
      <c r="Z282" s="8"/>
      <c r="AA282" s="20"/>
      <c r="AB282" s="58" t="s">
        <v>837</v>
      </c>
      <c r="AC282" s="30"/>
      <c r="AD282" s="30"/>
      <c r="AE282" s="59"/>
      <c r="AF282" s="28"/>
      <c r="AG282" s="28"/>
      <c r="AH282" s="7"/>
      <c r="AI282" s="7"/>
      <c r="AJ282" s="7"/>
      <c r="AK282" s="59"/>
      <c r="AL282" s="59"/>
      <c r="AM282" s="59"/>
      <c r="AN282" s="153"/>
      <c r="AO282" s="153"/>
      <c r="AP282" s="126" t="s">
        <v>810</v>
      </c>
      <c r="AQ282" s="236">
        <v>0.96499999999999997</v>
      </c>
      <c r="AR282" s="237"/>
      <c r="AS282" s="6">
        <f>ROUND(ROUND(R282,0)*AQ282,0)</f>
        <v>193</v>
      </c>
      <c r="AT282" s="141"/>
    </row>
    <row r="283" spans="1:48" ht="16.5" customHeight="1" x14ac:dyDescent="0.3">
      <c r="A283" s="10">
        <v>21</v>
      </c>
      <c r="B283" s="12">
        <v>7058</v>
      </c>
      <c r="C283" s="51" t="s">
        <v>840</v>
      </c>
      <c r="D283" s="216"/>
      <c r="E283" s="217"/>
      <c r="F283" s="217"/>
      <c r="G283" s="217"/>
      <c r="H283" s="217"/>
      <c r="I283" s="217"/>
      <c r="J283" s="218"/>
      <c r="K283" s="2"/>
      <c r="L283" s="2"/>
      <c r="M283" s="2"/>
      <c r="N283" s="2"/>
      <c r="O283" s="2"/>
      <c r="P283" s="2"/>
      <c r="Q283" s="48" t="s">
        <v>839</v>
      </c>
      <c r="R283" s="34"/>
      <c r="S283" s="34"/>
      <c r="T283" s="34"/>
      <c r="U283" s="34"/>
      <c r="V283" s="34"/>
      <c r="W283" s="34"/>
      <c r="X283" s="34"/>
      <c r="Y283" s="34"/>
      <c r="Z283" s="34"/>
      <c r="AA283" s="49"/>
      <c r="AB283" s="7"/>
      <c r="AC283" s="30"/>
      <c r="AD283" s="30"/>
      <c r="AE283" s="59"/>
      <c r="AF283" s="28"/>
      <c r="AG283" s="28"/>
      <c r="AH283" s="7"/>
      <c r="AI283" s="7"/>
      <c r="AJ283" s="7"/>
      <c r="AK283" s="59"/>
      <c r="AL283" s="59"/>
      <c r="AM283" s="59"/>
      <c r="AN283" s="153"/>
      <c r="AO283" s="153"/>
      <c r="AP283" s="59"/>
      <c r="AQ283" s="28"/>
      <c r="AR283" s="57"/>
      <c r="AS283" s="33">
        <f>ROUND(R284,0)</f>
        <v>224</v>
      </c>
      <c r="AT283" s="141"/>
    </row>
    <row r="284" spans="1:48" ht="16.5" customHeight="1" x14ac:dyDescent="0.3">
      <c r="A284" s="10">
        <v>21</v>
      </c>
      <c r="B284" s="12">
        <v>7059</v>
      </c>
      <c r="C284" s="51" t="s">
        <v>838</v>
      </c>
      <c r="D284" s="216"/>
      <c r="E284" s="217"/>
      <c r="F284" s="217"/>
      <c r="G284" s="217"/>
      <c r="H284" s="217"/>
      <c r="I284" s="217"/>
      <c r="J284" s="218"/>
      <c r="K284" s="2"/>
      <c r="L284" s="2"/>
      <c r="M284" s="2"/>
      <c r="N284" s="2"/>
      <c r="O284" s="2"/>
      <c r="P284" s="2"/>
      <c r="Q284" s="42"/>
      <c r="R284" s="238">
        <v>224</v>
      </c>
      <c r="S284" s="238"/>
      <c r="T284" s="8" t="s">
        <v>809</v>
      </c>
      <c r="U284" s="8"/>
      <c r="V284" s="2"/>
      <c r="W284" s="2"/>
      <c r="X284" s="2"/>
      <c r="Y284" s="8"/>
      <c r="Z284" s="8"/>
      <c r="AA284" s="20"/>
      <c r="AB284" s="58" t="s">
        <v>837</v>
      </c>
      <c r="AC284" s="30"/>
      <c r="AD284" s="30"/>
      <c r="AE284" s="59"/>
      <c r="AF284" s="28"/>
      <c r="AG284" s="28"/>
      <c r="AH284" s="7"/>
      <c r="AI284" s="7"/>
      <c r="AJ284" s="7"/>
      <c r="AK284" s="59"/>
      <c r="AL284" s="59"/>
      <c r="AM284" s="59"/>
      <c r="AN284" s="153"/>
      <c r="AO284" s="153"/>
      <c r="AP284" s="126" t="s">
        <v>810</v>
      </c>
      <c r="AQ284" s="236">
        <v>0.96499999999999997</v>
      </c>
      <c r="AR284" s="237"/>
      <c r="AS284" s="6">
        <f>ROUND(ROUND(R284,0)*AQ284,0)</f>
        <v>216</v>
      </c>
      <c r="AT284" s="141"/>
    </row>
    <row r="285" spans="1:48" ht="16.5" customHeight="1" x14ac:dyDescent="0.3">
      <c r="A285" s="10">
        <v>21</v>
      </c>
      <c r="B285" s="12">
        <v>7060</v>
      </c>
      <c r="C285" s="51" t="s">
        <v>836</v>
      </c>
      <c r="D285" s="216"/>
      <c r="E285" s="217"/>
      <c r="F285" s="217"/>
      <c r="G285" s="217"/>
      <c r="H285" s="217"/>
      <c r="I285" s="217"/>
      <c r="J285" s="218"/>
      <c r="K285" s="2"/>
      <c r="L285" s="2"/>
      <c r="M285" s="2"/>
      <c r="N285" s="2"/>
      <c r="O285" s="2"/>
      <c r="P285" s="2"/>
      <c r="Q285" s="44" t="s">
        <v>835</v>
      </c>
      <c r="R285" s="2"/>
      <c r="S285" s="2"/>
      <c r="T285" s="2"/>
      <c r="U285" s="2"/>
      <c r="V285" s="34"/>
      <c r="W285" s="34"/>
      <c r="X285" s="34"/>
      <c r="Y285" s="2"/>
      <c r="Z285" s="2"/>
      <c r="AA285" s="43"/>
      <c r="AB285" s="7"/>
      <c r="AC285" s="30"/>
      <c r="AD285" s="30"/>
      <c r="AE285" s="59"/>
      <c r="AF285" s="28"/>
      <c r="AG285" s="28"/>
      <c r="AH285" s="7"/>
      <c r="AI285" s="7"/>
      <c r="AJ285" s="7"/>
      <c r="AK285" s="59"/>
      <c r="AL285" s="59"/>
      <c r="AM285" s="59"/>
      <c r="AN285" s="153"/>
      <c r="AO285" s="153"/>
      <c r="AP285" s="59"/>
      <c r="AQ285" s="28"/>
      <c r="AR285" s="57"/>
      <c r="AS285" s="33">
        <f>ROUND(R286,0)</f>
        <v>237</v>
      </c>
      <c r="AT285" s="141"/>
    </row>
    <row r="286" spans="1:48" ht="16.5" customHeight="1" x14ac:dyDescent="0.3">
      <c r="A286" s="10">
        <v>21</v>
      </c>
      <c r="B286" s="12">
        <v>7061</v>
      </c>
      <c r="C286" s="51" t="s">
        <v>834</v>
      </c>
      <c r="D286" s="216"/>
      <c r="E286" s="217"/>
      <c r="F286" s="217"/>
      <c r="G286" s="217"/>
      <c r="H286" s="217"/>
      <c r="I286" s="217"/>
      <c r="J286" s="218"/>
      <c r="K286" s="2"/>
      <c r="L286" s="2"/>
      <c r="M286" s="2"/>
      <c r="N286" s="2"/>
      <c r="O286" s="2"/>
      <c r="P286" s="2"/>
      <c r="Q286" s="44"/>
      <c r="R286" s="251">
        <v>237</v>
      </c>
      <c r="S286" s="251"/>
      <c r="T286" s="2" t="s">
        <v>809</v>
      </c>
      <c r="U286" s="2"/>
      <c r="V286" s="2"/>
      <c r="W286" s="2"/>
      <c r="X286" s="2"/>
      <c r="Y286" s="2"/>
      <c r="Z286" s="2"/>
      <c r="AA286" s="43"/>
      <c r="AB286" s="56" t="s">
        <v>833</v>
      </c>
      <c r="AC286" s="55"/>
      <c r="AD286" s="55"/>
      <c r="AE286" s="53"/>
      <c r="AF286" s="54"/>
      <c r="AG286" s="54"/>
      <c r="AH286" s="34"/>
      <c r="AI286" s="34"/>
      <c r="AJ286" s="34"/>
      <c r="AK286" s="53"/>
      <c r="AL286" s="53"/>
      <c r="AM286" s="53"/>
      <c r="AN286" s="162"/>
      <c r="AO286" s="162"/>
      <c r="AP286" s="142" t="s">
        <v>808</v>
      </c>
      <c r="AQ286" s="252">
        <v>0.96499999999999997</v>
      </c>
      <c r="AR286" s="253"/>
      <c r="AS286" s="6">
        <f>ROUND(ROUND(R286,0)*AQ286,0)</f>
        <v>229</v>
      </c>
      <c r="AT286" s="141"/>
    </row>
    <row r="287" spans="1:48" ht="17.2" customHeight="1" x14ac:dyDescent="0.3">
      <c r="A287" s="10">
        <v>21</v>
      </c>
      <c r="B287" s="10">
        <v>7590</v>
      </c>
      <c r="C287" s="51" t="s">
        <v>832</v>
      </c>
      <c r="D287" s="9" t="s">
        <v>831</v>
      </c>
      <c r="E287" s="7"/>
      <c r="F287" s="7"/>
      <c r="G287" s="116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30"/>
      <c r="S287" s="105"/>
      <c r="T287" s="105"/>
      <c r="U287" s="105"/>
      <c r="V287" s="105"/>
      <c r="W287" s="105"/>
      <c r="X287" s="105"/>
      <c r="Y287" s="105"/>
      <c r="Z287" s="105"/>
      <c r="AA287" s="7"/>
      <c r="AB287" s="7"/>
      <c r="AC287" s="59"/>
      <c r="AD287" s="59"/>
      <c r="AE287" s="59"/>
      <c r="AF287" s="59"/>
      <c r="AG287" s="59"/>
      <c r="AH287" s="7"/>
      <c r="AI287" s="7"/>
      <c r="AJ287" s="7"/>
      <c r="AK287" s="7"/>
      <c r="AL287" s="7"/>
      <c r="AM287" s="235">
        <v>300</v>
      </c>
      <c r="AN287" s="235"/>
      <c r="AO287" s="7" t="s">
        <v>793</v>
      </c>
      <c r="AP287" s="7"/>
      <c r="AQ287" s="7"/>
      <c r="AR287" s="35"/>
      <c r="AS287" s="33">
        <f>ROUND(AM287,0)</f>
        <v>300</v>
      </c>
      <c r="AT287" s="14"/>
    </row>
    <row r="288" spans="1:48" ht="17.2" customHeight="1" x14ac:dyDescent="0.3">
      <c r="A288" s="10">
        <v>21</v>
      </c>
      <c r="B288" s="12">
        <v>6715</v>
      </c>
      <c r="C288" s="151" t="s">
        <v>830</v>
      </c>
      <c r="D288" s="213" t="s">
        <v>795</v>
      </c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5"/>
      <c r="Q288" s="47" t="s">
        <v>807</v>
      </c>
      <c r="R288" s="7"/>
      <c r="S288" s="7"/>
      <c r="T288" s="30"/>
      <c r="U288" s="30"/>
      <c r="V288" s="59"/>
      <c r="W288" s="28"/>
      <c r="X288" s="28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59"/>
      <c r="AL288" s="45"/>
      <c r="AM288" s="7"/>
      <c r="AN288" s="132"/>
      <c r="AO288" s="52" t="s">
        <v>793</v>
      </c>
      <c r="AP288" s="15"/>
      <c r="AQ288" s="7"/>
      <c r="AR288" s="7"/>
      <c r="AS288" s="6"/>
      <c r="AT288" s="18" t="s">
        <v>794</v>
      </c>
      <c r="AV288" s="41"/>
    </row>
    <row r="289" spans="1:48" ht="17.2" customHeight="1" x14ac:dyDescent="0.3">
      <c r="A289" s="10">
        <v>21</v>
      </c>
      <c r="B289" s="12">
        <v>6710</v>
      </c>
      <c r="C289" s="151" t="s">
        <v>829</v>
      </c>
      <c r="D289" s="216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8"/>
      <c r="Q289" s="11" t="s">
        <v>806</v>
      </c>
      <c r="R289" s="7"/>
      <c r="S289" s="7"/>
      <c r="T289" s="30"/>
      <c r="U289" s="30"/>
      <c r="V289" s="59"/>
      <c r="W289" s="28"/>
      <c r="X289" s="28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59"/>
      <c r="AL289" s="45"/>
      <c r="AM289" s="7"/>
      <c r="AN289" s="132"/>
      <c r="AO289" s="52" t="s">
        <v>793</v>
      </c>
      <c r="AP289" s="15"/>
      <c r="AQ289" s="7"/>
      <c r="AR289" s="7"/>
      <c r="AS289" s="13"/>
      <c r="AT289" s="14"/>
      <c r="AV289" s="41"/>
    </row>
    <row r="290" spans="1:48" ht="17.2" customHeight="1" x14ac:dyDescent="0.3">
      <c r="A290" s="10">
        <v>21</v>
      </c>
      <c r="B290" s="12">
        <v>6665</v>
      </c>
      <c r="C290" s="151" t="s">
        <v>828</v>
      </c>
      <c r="D290" s="216"/>
      <c r="E290" s="217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8"/>
      <c r="Q290" s="11" t="s">
        <v>805</v>
      </c>
      <c r="R290" s="7"/>
      <c r="S290" s="7"/>
      <c r="T290" s="30"/>
      <c r="U290" s="30"/>
      <c r="V290" s="59"/>
      <c r="W290" s="28"/>
      <c r="X290" s="28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126"/>
      <c r="AL290" s="45"/>
      <c r="AM290" s="7"/>
      <c r="AN290" s="132"/>
      <c r="AO290" s="52" t="s">
        <v>793</v>
      </c>
      <c r="AP290" s="15"/>
      <c r="AQ290" s="7"/>
      <c r="AR290" s="7"/>
      <c r="AS290" s="6"/>
      <c r="AT290" s="14"/>
      <c r="AV290" s="41"/>
    </row>
    <row r="291" spans="1:48" ht="17.2" customHeight="1" x14ac:dyDescent="0.3">
      <c r="A291" s="10">
        <v>21</v>
      </c>
      <c r="B291" s="12">
        <v>6670</v>
      </c>
      <c r="C291" s="151" t="s">
        <v>827</v>
      </c>
      <c r="D291" s="216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8"/>
      <c r="Q291" s="11" t="s">
        <v>804</v>
      </c>
      <c r="R291" s="7"/>
      <c r="S291" s="7"/>
      <c r="T291" s="30"/>
      <c r="U291" s="30"/>
      <c r="V291" s="59"/>
      <c r="W291" s="28"/>
      <c r="X291" s="28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126"/>
      <c r="AL291" s="45"/>
      <c r="AM291" s="7"/>
      <c r="AN291" s="132"/>
      <c r="AO291" s="52" t="s">
        <v>793</v>
      </c>
      <c r="AP291" s="15"/>
      <c r="AQ291" s="7"/>
      <c r="AR291" s="7"/>
      <c r="AS291" s="6"/>
      <c r="AT291" s="14"/>
      <c r="AV291" s="41"/>
    </row>
    <row r="292" spans="1:48" ht="17.2" customHeight="1" x14ac:dyDescent="0.3">
      <c r="A292" s="10">
        <v>21</v>
      </c>
      <c r="B292" s="12">
        <v>6675</v>
      </c>
      <c r="C292" s="151" t="s">
        <v>826</v>
      </c>
      <c r="D292" s="219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1"/>
      <c r="Q292" s="11" t="s">
        <v>803</v>
      </c>
      <c r="R292" s="7"/>
      <c r="S292" s="7"/>
      <c r="T292" s="30"/>
      <c r="U292" s="30"/>
      <c r="V292" s="59"/>
      <c r="W292" s="28"/>
      <c r="X292" s="28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126"/>
      <c r="AL292" s="45"/>
      <c r="AM292" s="7"/>
      <c r="AN292" s="132"/>
      <c r="AO292" s="52" t="s">
        <v>793</v>
      </c>
      <c r="AP292" s="15"/>
      <c r="AQ292" s="7"/>
      <c r="AR292" s="7"/>
      <c r="AS292" s="6"/>
      <c r="AT292" s="14"/>
      <c r="AV292" s="41"/>
    </row>
    <row r="293" spans="1:48" ht="17.2" customHeight="1" x14ac:dyDescent="0.3">
      <c r="A293" s="10">
        <v>21</v>
      </c>
      <c r="B293" s="10">
        <v>6685</v>
      </c>
      <c r="C293" s="51" t="s">
        <v>825</v>
      </c>
      <c r="D293" s="42" t="s">
        <v>802</v>
      </c>
      <c r="E293" s="100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105"/>
      <c r="AB293" s="105"/>
      <c r="AC293" s="7"/>
      <c r="AD293" s="7"/>
      <c r="AE293" s="7"/>
      <c r="AF293" s="7"/>
      <c r="AG293" s="7"/>
      <c r="AH293" s="7"/>
      <c r="AI293" s="7"/>
      <c r="AJ293" s="7"/>
      <c r="AK293" s="126"/>
      <c r="AL293" s="45"/>
      <c r="AM293" s="7"/>
      <c r="AN293" s="132"/>
      <c r="AO293" s="47" t="s">
        <v>792</v>
      </c>
      <c r="AP293" s="7"/>
      <c r="AQ293" s="7"/>
      <c r="AR293" s="7"/>
      <c r="AS293" s="6"/>
      <c r="AT293" s="16"/>
    </row>
    <row r="294" spans="1:48" ht="17.2" customHeight="1" x14ac:dyDescent="0.3">
      <c r="A294" s="168">
        <v>21</v>
      </c>
      <c r="B294" s="168">
        <v>6772</v>
      </c>
      <c r="C294" s="177" t="s">
        <v>2543</v>
      </c>
      <c r="D294" s="231" t="s">
        <v>2540</v>
      </c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176" t="s">
        <v>2541</v>
      </c>
      <c r="R294" s="169"/>
      <c r="S294" s="169"/>
      <c r="T294" s="169"/>
      <c r="U294" s="169"/>
      <c r="V294" s="169"/>
      <c r="W294" s="169"/>
      <c r="X294" s="169"/>
      <c r="Y294" s="169"/>
      <c r="Z294" s="169"/>
      <c r="AA294" s="170"/>
      <c r="AB294" s="170"/>
      <c r="AC294" s="169"/>
      <c r="AD294" s="169"/>
      <c r="AE294" s="169"/>
      <c r="AF294" s="169"/>
      <c r="AG294" s="169"/>
      <c r="AH294" s="169"/>
      <c r="AI294" s="169"/>
      <c r="AJ294" s="169"/>
      <c r="AK294" s="171"/>
      <c r="AL294" s="172"/>
      <c r="AM294" s="169"/>
      <c r="AN294" s="173"/>
      <c r="AO294" s="175" t="s">
        <v>792</v>
      </c>
      <c r="AP294" s="169"/>
      <c r="AQ294" s="169"/>
      <c r="AR294" s="169"/>
      <c r="AS294" s="174"/>
      <c r="AT294" s="16"/>
    </row>
    <row r="295" spans="1:48" ht="17.2" customHeight="1" x14ac:dyDescent="0.3">
      <c r="A295" s="168">
        <v>21</v>
      </c>
      <c r="B295" s="168">
        <v>6773</v>
      </c>
      <c r="C295" s="177" t="s">
        <v>2544</v>
      </c>
      <c r="D295" s="233"/>
      <c r="E295" s="234"/>
      <c r="F295" s="234"/>
      <c r="G295" s="234"/>
      <c r="H295" s="234"/>
      <c r="I295" s="234"/>
      <c r="J295" s="234"/>
      <c r="K295" s="234"/>
      <c r="L295" s="234"/>
      <c r="M295" s="234"/>
      <c r="N295" s="234"/>
      <c r="O295" s="234"/>
      <c r="P295" s="234"/>
      <c r="Q295" s="176" t="s">
        <v>2542</v>
      </c>
      <c r="R295" s="169"/>
      <c r="S295" s="169"/>
      <c r="T295" s="169"/>
      <c r="U295" s="169"/>
      <c r="V295" s="169"/>
      <c r="W295" s="169"/>
      <c r="X295" s="169"/>
      <c r="Y295" s="169"/>
      <c r="Z295" s="169"/>
      <c r="AA295" s="170"/>
      <c r="AB295" s="170"/>
      <c r="AC295" s="169"/>
      <c r="AD295" s="169"/>
      <c r="AE295" s="169"/>
      <c r="AF295" s="169"/>
      <c r="AG295" s="169"/>
      <c r="AH295" s="169"/>
      <c r="AI295" s="169"/>
      <c r="AJ295" s="169"/>
      <c r="AK295" s="171"/>
      <c r="AL295" s="172"/>
      <c r="AM295" s="169"/>
      <c r="AN295" s="173"/>
      <c r="AO295" s="175" t="s">
        <v>792</v>
      </c>
      <c r="AP295" s="169"/>
      <c r="AQ295" s="169"/>
      <c r="AR295" s="169"/>
      <c r="AS295" s="174"/>
      <c r="AT295" s="26"/>
    </row>
  </sheetData>
  <mergeCells count="625">
    <mergeCell ref="D5:AR5"/>
    <mergeCell ref="D7:E18"/>
    <mergeCell ref="F7:G18"/>
    <mergeCell ref="H7:L8"/>
    <mergeCell ref="U8:Z9"/>
    <mergeCell ref="AA8:AK8"/>
    <mergeCell ref="AM8:AN8"/>
    <mergeCell ref="AA9:AK9"/>
    <mergeCell ref="AM9:AN9"/>
    <mergeCell ref="I10:J10"/>
    <mergeCell ref="M10:T11"/>
    <mergeCell ref="U11:Z12"/>
    <mergeCell ref="AA11:AK11"/>
    <mergeCell ref="AM11:AN11"/>
    <mergeCell ref="S12:T12"/>
    <mergeCell ref="AA12:AK12"/>
    <mergeCell ref="AM12:AN12"/>
    <mergeCell ref="AO13:AR15"/>
    <mergeCell ref="U14:Z15"/>
    <mergeCell ref="AA14:AK14"/>
    <mergeCell ref="AM14:AN14"/>
    <mergeCell ref="AA15:AK15"/>
    <mergeCell ref="AM15:AN15"/>
    <mergeCell ref="M16:T17"/>
    <mergeCell ref="U17:Z18"/>
    <mergeCell ref="AA17:AK17"/>
    <mergeCell ref="AM17:AN17"/>
    <mergeCell ref="S18:T18"/>
    <mergeCell ref="AA18:AK18"/>
    <mergeCell ref="AM18:AN18"/>
    <mergeCell ref="H19:L20"/>
    <mergeCell ref="U20:Z21"/>
    <mergeCell ref="AA20:AK20"/>
    <mergeCell ref="AM20:AN20"/>
    <mergeCell ref="AA21:AK21"/>
    <mergeCell ref="AM21:AN21"/>
    <mergeCell ref="I22:J22"/>
    <mergeCell ref="M22:T23"/>
    <mergeCell ref="U23:Z24"/>
    <mergeCell ref="AA23:AK23"/>
    <mergeCell ref="AM23:AN23"/>
    <mergeCell ref="S24:T24"/>
    <mergeCell ref="AA24:AK24"/>
    <mergeCell ref="AM24:AN24"/>
    <mergeCell ref="AO25:AR27"/>
    <mergeCell ref="U26:Z27"/>
    <mergeCell ref="AA26:AK26"/>
    <mergeCell ref="AM26:AN26"/>
    <mergeCell ref="AA27:AK27"/>
    <mergeCell ref="AM27:AN27"/>
    <mergeCell ref="M28:T29"/>
    <mergeCell ref="U29:Z30"/>
    <mergeCell ref="AA29:AK29"/>
    <mergeCell ref="AM29:AN29"/>
    <mergeCell ref="S30:T30"/>
    <mergeCell ref="AA30:AK30"/>
    <mergeCell ref="AM30:AN30"/>
    <mergeCell ref="H31:L32"/>
    <mergeCell ref="U32:Z33"/>
    <mergeCell ref="AA32:AK32"/>
    <mergeCell ref="AM32:AN32"/>
    <mergeCell ref="AA33:AK33"/>
    <mergeCell ref="AM33:AN33"/>
    <mergeCell ref="I34:J34"/>
    <mergeCell ref="M34:T35"/>
    <mergeCell ref="U35:Z36"/>
    <mergeCell ref="AA35:AK35"/>
    <mergeCell ref="AM35:AN35"/>
    <mergeCell ref="S36:T36"/>
    <mergeCell ref="AA36:AK36"/>
    <mergeCell ref="AM36:AN36"/>
    <mergeCell ref="AO37:AR39"/>
    <mergeCell ref="U38:Z39"/>
    <mergeCell ref="AA38:AK38"/>
    <mergeCell ref="AM38:AN38"/>
    <mergeCell ref="AA39:AK39"/>
    <mergeCell ref="AM39:AN39"/>
    <mergeCell ref="M40:T41"/>
    <mergeCell ref="U41:Z42"/>
    <mergeCell ref="AA41:AK41"/>
    <mergeCell ref="AM41:AN41"/>
    <mergeCell ref="S42:T42"/>
    <mergeCell ref="AA42:AK42"/>
    <mergeCell ref="AM42:AN42"/>
    <mergeCell ref="H43:L44"/>
    <mergeCell ref="U44:Z45"/>
    <mergeCell ref="AA44:AK44"/>
    <mergeCell ref="AM44:AN44"/>
    <mergeCell ref="AA45:AK45"/>
    <mergeCell ref="AM45:AN45"/>
    <mergeCell ref="I46:J46"/>
    <mergeCell ref="M46:T47"/>
    <mergeCell ref="U47:Z48"/>
    <mergeCell ref="AA47:AK47"/>
    <mergeCell ref="AM47:AN47"/>
    <mergeCell ref="S48:T48"/>
    <mergeCell ref="AA48:AK48"/>
    <mergeCell ref="AM48:AN48"/>
    <mergeCell ref="AO49:AR51"/>
    <mergeCell ref="U50:Z51"/>
    <mergeCell ref="AA50:AK50"/>
    <mergeCell ref="AM50:AN50"/>
    <mergeCell ref="AA51:AK51"/>
    <mergeCell ref="AM51:AN51"/>
    <mergeCell ref="M52:T53"/>
    <mergeCell ref="U53:Z54"/>
    <mergeCell ref="AA53:AK53"/>
    <mergeCell ref="AM53:AN53"/>
    <mergeCell ref="S54:T54"/>
    <mergeCell ref="AA54:AK54"/>
    <mergeCell ref="AM54:AN54"/>
    <mergeCell ref="D55:E66"/>
    <mergeCell ref="F55:G66"/>
    <mergeCell ref="H55:L56"/>
    <mergeCell ref="U56:Z57"/>
    <mergeCell ref="AA56:AK56"/>
    <mergeCell ref="AM56:AN56"/>
    <mergeCell ref="AA57:AK57"/>
    <mergeCell ref="AM57:AN57"/>
    <mergeCell ref="I58:J58"/>
    <mergeCell ref="M58:T59"/>
    <mergeCell ref="U59:Z60"/>
    <mergeCell ref="AA59:AK59"/>
    <mergeCell ref="AM59:AN59"/>
    <mergeCell ref="S60:T60"/>
    <mergeCell ref="AA60:AK60"/>
    <mergeCell ref="AM60:AN60"/>
    <mergeCell ref="AO61:AR63"/>
    <mergeCell ref="U62:Z63"/>
    <mergeCell ref="AA62:AK62"/>
    <mergeCell ref="AM62:AN62"/>
    <mergeCell ref="AA63:AK63"/>
    <mergeCell ref="AM63:AN63"/>
    <mergeCell ref="I64:J64"/>
    <mergeCell ref="M64:T65"/>
    <mergeCell ref="U65:Z66"/>
    <mergeCell ref="AA65:AK65"/>
    <mergeCell ref="AM65:AN65"/>
    <mergeCell ref="S66:T66"/>
    <mergeCell ref="AA66:AK66"/>
    <mergeCell ref="AM66:AN66"/>
    <mergeCell ref="H67:L68"/>
    <mergeCell ref="U68:Z69"/>
    <mergeCell ref="AA68:AK68"/>
    <mergeCell ref="AM68:AN68"/>
    <mergeCell ref="AA69:AK69"/>
    <mergeCell ref="AM69:AN69"/>
    <mergeCell ref="I70:J70"/>
    <mergeCell ref="M70:T71"/>
    <mergeCell ref="U71:Z72"/>
    <mergeCell ref="AA71:AK71"/>
    <mergeCell ref="AM71:AN71"/>
    <mergeCell ref="S72:T72"/>
    <mergeCell ref="AA72:AK72"/>
    <mergeCell ref="AM72:AN72"/>
    <mergeCell ref="AO73:AR75"/>
    <mergeCell ref="U74:Z75"/>
    <mergeCell ref="AA74:AK74"/>
    <mergeCell ref="AM74:AN74"/>
    <mergeCell ref="AA75:AK75"/>
    <mergeCell ref="AM75:AN75"/>
    <mergeCell ref="I76:J76"/>
    <mergeCell ref="M76:T77"/>
    <mergeCell ref="U77:Z78"/>
    <mergeCell ref="AA77:AK77"/>
    <mergeCell ref="AM77:AN77"/>
    <mergeCell ref="S78:T78"/>
    <mergeCell ref="AA78:AK78"/>
    <mergeCell ref="AM78:AN78"/>
    <mergeCell ref="H79:L81"/>
    <mergeCell ref="U80:Z81"/>
    <mergeCell ref="AA80:AK80"/>
    <mergeCell ref="AM80:AN80"/>
    <mergeCell ref="AA81:AK81"/>
    <mergeCell ref="AM81:AN81"/>
    <mergeCell ref="I82:J82"/>
    <mergeCell ref="M82:T83"/>
    <mergeCell ref="U83:Z84"/>
    <mergeCell ref="AA83:AK83"/>
    <mergeCell ref="AM83:AN83"/>
    <mergeCell ref="S84:T84"/>
    <mergeCell ref="AA84:AK84"/>
    <mergeCell ref="AM84:AN84"/>
    <mergeCell ref="AO85:AR87"/>
    <mergeCell ref="U86:Z87"/>
    <mergeCell ref="AA86:AK86"/>
    <mergeCell ref="AM86:AN86"/>
    <mergeCell ref="AA87:AK87"/>
    <mergeCell ref="AM87:AN87"/>
    <mergeCell ref="M88:T89"/>
    <mergeCell ref="U89:Z90"/>
    <mergeCell ref="AA89:AK89"/>
    <mergeCell ref="AM89:AN89"/>
    <mergeCell ref="S90:T90"/>
    <mergeCell ref="AA90:AK90"/>
    <mergeCell ref="AM90:AN90"/>
    <mergeCell ref="H91:L92"/>
    <mergeCell ref="U92:Z93"/>
    <mergeCell ref="AA92:AK92"/>
    <mergeCell ref="AM92:AN92"/>
    <mergeCell ref="AA93:AK93"/>
    <mergeCell ref="AM93:AN93"/>
    <mergeCell ref="I94:J94"/>
    <mergeCell ref="M94:T95"/>
    <mergeCell ref="U95:Z96"/>
    <mergeCell ref="AA95:AK95"/>
    <mergeCell ref="AM95:AN95"/>
    <mergeCell ref="S96:T96"/>
    <mergeCell ref="AA96:AK96"/>
    <mergeCell ref="AM96:AN96"/>
    <mergeCell ref="AO97:AR99"/>
    <mergeCell ref="U98:Z99"/>
    <mergeCell ref="AA98:AK98"/>
    <mergeCell ref="AM98:AN98"/>
    <mergeCell ref="AA99:AK99"/>
    <mergeCell ref="AM99:AN99"/>
    <mergeCell ref="M100:T101"/>
    <mergeCell ref="U101:Z102"/>
    <mergeCell ref="AA101:AK101"/>
    <mergeCell ref="AM101:AN101"/>
    <mergeCell ref="S102:T102"/>
    <mergeCell ref="AA102:AK102"/>
    <mergeCell ref="AM102:AN102"/>
    <mergeCell ref="D103:E114"/>
    <mergeCell ref="F103:G114"/>
    <mergeCell ref="H103:L104"/>
    <mergeCell ref="U104:Z105"/>
    <mergeCell ref="AA104:AK104"/>
    <mergeCell ref="AM104:AN104"/>
    <mergeCell ref="AA105:AK105"/>
    <mergeCell ref="AM105:AN105"/>
    <mergeCell ref="I106:J106"/>
    <mergeCell ref="M106:T107"/>
    <mergeCell ref="U107:Z108"/>
    <mergeCell ref="AA107:AK107"/>
    <mergeCell ref="AM107:AN107"/>
    <mergeCell ref="S108:T108"/>
    <mergeCell ref="AA108:AK108"/>
    <mergeCell ref="AM108:AN108"/>
    <mergeCell ref="AO109:AR111"/>
    <mergeCell ref="U110:Z111"/>
    <mergeCell ref="AA110:AK110"/>
    <mergeCell ref="AM110:AN110"/>
    <mergeCell ref="AA111:AK111"/>
    <mergeCell ref="AM111:AN111"/>
    <mergeCell ref="M112:T113"/>
    <mergeCell ref="U113:Z114"/>
    <mergeCell ref="AA113:AK113"/>
    <mergeCell ref="AM113:AN113"/>
    <mergeCell ref="S114:T114"/>
    <mergeCell ref="AA114:AK114"/>
    <mergeCell ref="AM114:AN114"/>
    <mergeCell ref="H115:L116"/>
    <mergeCell ref="U116:Z117"/>
    <mergeCell ref="AA116:AK116"/>
    <mergeCell ref="AM116:AN116"/>
    <mergeCell ref="AA117:AK117"/>
    <mergeCell ref="AM117:AN117"/>
    <mergeCell ref="I118:J118"/>
    <mergeCell ref="M118:T119"/>
    <mergeCell ref="U119:Z120"/>
    <mergeCell ref="AA119:AK119"/>
    <mergeCell ref="AM119:AN119"/>
    <mergeCell ref="S120:T120"/>
    <mergeCell ref="AA120:AK120"/>
    <mergeCell ref="AM120:AN120"/>
    <mergeCell ref="AO121:AR123"/>
    <mergeCell ref="U122:Z123"/>
    <mergeCell ref="AA122:AK122"/>
    <mergeCell ref="AM122:AN122"/>
    <mergeCell ref="AA123:AK123"/>
    <mergeCell ref="AM123:AN123"/>
    <mergeCell ref="I124:J124"/>
    <mergeCell ref="M124:T125"/>
    <mergeCell ref="U125:Z126"/>
    <mergeCell ref="AA125:AK125"/>
    <mergeCell ref="AM125:AN125"/>
    <mergeCell ref="S126:T126"/>
    <mergeCell ref="AA126:AK126"/>
    <mergeCell ref="AM126:AN126"/>
    <mergeCell ref="H127:L128"/>
    <mergeCell ref="U128:Z129"/>
    <mergeCell ref="AA128:AK128"/>
    <mergeCell ref="AM128:AN128"/>
    <mergeCell ref="AA129:AK129"/>
    <mergeCell ref="AM129:AN129"/>
    <mergeCell ref="I130:J130"/>
    <mergeCell ref="M130:T131"/>
    <mergeCell ref="U131:Z132"/>
    <mergeCell ref="AA131:AK131"/>
    <mergeCell ref="AM131:AN131"/>
    <mergeCell ref="S132:T132"/>
    <mergeCell ref="AA132:AK132"/>
    <mergeCell ref="AM132:AN132"/>
    <mergeCell ref="AO133:AR135"/>
    <mergeCell ref="U134:Z135"/>
    <mergeCell ref="AA134:AK134"/>
    <mergeCell ref="AM134:AN134"/>
    <mergeCell ref="AA135:AK135"/>
    <mergeCell ref="AM135:AN135"/>
    <mergeCell ref="M136:T137"/>
    <mergeCell ref="U137:Z138"/>
    <mergeCell ref="AA137:AK137"/>
    <mergeCell ref="AM137:AN137"/>
    <mergeCell ref="S138:T138"/>
    <mergeCell ref="AA138:AK138"/>
    <mergeCell ref="AM138:AN138"/>
    <mergeCell ref="H139:L140"/>
    <mergeCell ref="U140:Z141"/>
    <mergeCell ref="AA140:AK140"/>
    <mergeCell ref="AM140:AN140"/>
    <mergeCell ref="AA141:AK141"/>
    <mergeCell ref="AM141:AN141"/>
    <mergeCell ref="I142:J142"/>
    <mergeCell ref="M142:T143"/>
    <mergeCell ref="U143:Z144"/>
    <mergeCell ref="AA143:AK143"/>
    <mergeCell ref="AM143:AN143"/>
    <mergeCell ref="S144:T144"/>
    <mergeCell ref="AA144:AK144"/>
    <mergeCell ref="AM144:AN144"/>
    <mergeCell ref="AO145:AR147"/>
    <mergeCell ref="U146:Z147"/>
    <mergeCell ref="AA146:AK146"/>
    <mergeCell ref="AM146:AN146"/>
    <mergeCell ref="AA147:AK147"/>
    <mergeCell ref="AM147:AN147"/>
    <mergeCell ref="M148:T149"/>
    <mergeCell ref="U149:Z150"/>
    <mergeCell ref="AA149:AK149"/>
    <mergeCell ref="AM149:AN149"/>
    <mergeCell ref="S150:T150"/>
    <mergeCell ref="AA150:AK150"/>
    <mergeCell ref="AM150:AN150"/>
    <mergeCell ref="F151:G162"/>
    <mergeCell ref="U152:Z153"/>
    <mergeCell ref="AA152:AK152"/>
    <mergeCell ref="AM152:AN152"/>
    <mergeCell ref="I153:J153"/>
    <mergeCell ref="AA153:AK153"/>
    <mergeCell ref="AM153:AN153"/>
    <mergeCell ref="U158:Z159"/>
    <mergeCell ref="AA158:AK158"/>
    <mergeCell ref="AM158:AN158"/>
    <mergeCell ref="AO154:AR155"/>
    <mergeCell ref="U155:Z156"/>
    <mergeCell ref="AA155:AK155"/>
    <mergeCell ref="AM155:AN155"/>
    <mergeCell ref="S156:T156"/>
    <mergeCell ref="AA156:AK156"/>
    <mergeCell ref="AM156:AN156"/>
    <mergeCell ref="I159:J159"/>
    <mergeCell ref="AA159:AK159"/>
    <mergeCell ref="AM159:AN159"/>
    <mergeCell ref="AO160:AR161"/>
    <mergeCell ref="U161:Z162"/>
    <mergeCell ref="AA161:AK161"/>
    <mergeCell ref="AM161:AN161"/>
    <mergeCell ref="AA162:AK162"/>
    <mergeCell ref="AM162:AN162"/>
    <mergeCell ref="U164:Z165"/>
    <mergeCell ref="AA164:AK164"/>
    <mergeCell ref="AM164:AN164"/>
    <mergeCell ref="I165:J165"/>
    <mergeCell ref="AA165:AK165"/>
    <mergeCell ref="AM165:AN165"/>
    <mergeCell ref="AO166:AR167"/>
    <mergeCell ref="U167:Z168"/>
    <mergeCell ref="AA167:AK167"/>
    <mergeCell ref="AM167:AN167"/>
    <mergeCell ref="AA168:AK168"/>
    <mergeCell ref="AM168:AN168"/>
    <mergeCell ref="U170:Z171"/>
    <mergeCell ref="AA170:AK170"/>
    <mergeCell ref="AM170:AN170"/>
    <mergeCell ref="I171:J171"/>
    <mergeCell ref="AA171:AK171"/>
    <mergeCell ref="AM171:AN171"/>
    <mergeCell ref="AO172:AR173"/>
    <mergeCell ref="U173:Z174"/>
    <mergeCell ref="AA173:AK173"/>
    <mergeCell ref="AM173:AN173"/>
    <mergeCell ref="AA174:AK174"/>
    <mergeCell ref="AM174:AN174"/>
    <mergeCell ref="D175:E186"/>
    <mergeCell ref="F175:G186"/>
    <mergeCell ref="H175:L176"/>
    <mergeCell ref="U176:Z177"/>
    <mergeCell ref="AA176:AK176"/>
    <mergeCell ref="AM176:AN176"/>
    <mergeCell ref="AA177:AK177"/>
    <mergeCell ref="AM177:AN177"/>
    <mergeCell ref="I178:J178"/>
    <mergeCell ref="M178:T179"/>
    <mergeCell ref="U179:Z180"/>
    <mergeCell ref="AA179:AK179"/>
    <mergeCell ref="AM179:AN179"/>
    <mergeCell ref="S180:T180"/>
    <mergeCell ref="AA180:AK180"/>
    <mergeCell ref="AM180:AN180"/>
    <mergeCell ref="AO181:AR183"/>
    <mergeCell ref="U182:Z183"/>
    <mergeCell ref="AA182:AK182"/>
    <mergeCell ref="AM182:AN182"/>
    <mergeCell ref="AA183:AK183"/>
    <mergeCell ref="AM183:AN183"/>
    <mergeCell ref="M184:T185"/>
    <mergeCell ref="U185:Z186"/>
    <mergeCell ref="AA185:AK185"/>
    <mergeCell ref="AM185:AN185"/>
    <mergeCell ref="S186:T186"/>
    <mergeCell ref="AA186:AK186"/>
    <mergeCell ref="AM186:AN186"/>
    <mergeCell ref="H187:L188"/>
    <mergeCell ref="U188:Z189"/>
    <mergeCell ref="AA188:AK188"/>
    <mergeCell ref="AM188:AN188"/>
    <mergeCell ref="AA189:AK189"/>
    <mergeCell ref="AM189:AN189"/>
    <mergeCell ref="I190:J190"/>
    <mergeCell ref="M190:T191"/>
    <mergeCell ref="U191:Z192"/>
    <mergeCell ref="AA191:AK191"/>
    <mergeCell ref="AM191:AN191"/>
    <mergeCell ref="S192:T192"/>
    <mergeCell ref="AA192:AK192"/>
    <mergeCell ref="AM192:AN192"/>
    <mergeCell ref="AO193:AR195"/>
    <mergeCell ref="U194:Z195"/>
    <mergeCell ref="AA194:AK194"/>
    <mergeCell ref="AM194:AN194"/>
    <mergeCell ref="AA195:AK195"/>
    <mergeCell ref="AM195:AN195"/>
    <mergeCell ref="M196:T197"/>
    <mergeCell ref="U197:Z198"/>
    <mergeCell ref="AA197:AK197"/>
    <mergeCell ref="AM197:AN197"/>
    <mergeCell ref="S198:T198"/>
    <mergeCell ref="AA198:AK198"/>
    <mergeCell ref="AM198:AN198"/>
    <mergeCell ref="H199:L200"/>
    <mergeCell ref="U200:Z201"/>
    <mergeCell ref="AA200:AK200"/>
    <mergeCell ref="AM200:AN200"/>
    <mergeCell ref="AA201:AK201"/>
    <mergeCell ref="AM201:AN201"/>
    <mergeCell ref="I202:J202"/>
    <mergeCell ref="M202:T203"/>
    <mergeCell ref="U203:Z204"/>
    <mergeCell ref="AA203:AK203"/>
    <mergeCell ref="AM203:AN203"/>
    <mergeCell ref="S204:T204"/>
    <mergeCell ref="AA204:AK204"/>
    <mergeCell ref="AM204:AN204"/>
    <mergeCell ref="AO205:AR207"/>
    <mergeCell ref="U206:Z207"/>
    <mergeCell ref="AA206:AK206"/>
    <mergeCell ref="AM206:AN206"/>
    <mergeCell ref="AA207:AK207"/>
    <mergeCell ref="AM207:AN207"/>
    <mergeCell ref="M208:T209"/>
    <mergeCell ref="U209:Z210"/>
    <mergeCell ref="AA209:AK209"/>
    <mergeCell ref="AM209:AN209"/>
    <mergeCell ref="S210:T210"/>
    <mergeCell ref="AA210:AK210"/>
    <mergeCell ref="AM210:AN210"/>
    <mergeCell ref="H211:L212"/>
    <mergeCell ref="U212:Z213"/>
    <mergeCell ref="AA212:AK212"/>
    <mergeCell ref="AM212:AN212"/>
    <mergeCell ref="AA213:AK213"/>
    <mergeCell ref="AM213:AN213"/>
    <mergeCell ref="I214:J214"/>
    <mergeCell ref="M214:T215"/>
    <mergeCell ref="U215:Z216"/>
    <mergeCell ref="AA215:AK215"/>
    <mergeCell ref="AM215:AN215"/>
    <mergeCell ref="S216:T216"/>
    <mergeCell ref="AA216:AK216"/>
    <mergeCell ref="AM216:AN216"/>
    <mergeCell ref="AO217:AR219"/>
    <mergeCell ref="U218:Z219"/>
    <mergeCell ref="AA218:AK218"/>
    <mergeCell ref="AM218:AN218"/>
    <mergeCell ref="AA219:AK219"/>
    <mergeCell ref="AM219:AN219"/>
    <mergeCell ref="M220:T221"/>
    <mergeCell ref="U221:Z222"/>
    <mergeCell ref="AA221:AK221"/>
    <mergeCell ref="AM221:AN221"/>
    <mergeCell ref="S222:T222"/>
    <mergeCell ref="AA222:AK222"/>
    <mergeCell ref="AM222:AN222"/>
    <mergeCell ref="D223:E234"/>
    <mergeCell ref="F223:G236"/>
    <mergeCell ref="H223:L224"/>
    <mergeCell ref="U224:Z225"/>
    <mergeCell ref="AA224:AK224"/>
    <mergeCell ref="AM224:AN224"/>
    <mergeCell ref="AA225:AK225"/>
    <mergeCell ref="AM225:AN225"/>
    <mergeCell ref="I226:J226"/>
    <mergeCell ref="M226:T227"/>
    <mergeCell ref="U227:Z228"/>
    <mergeCell ref="AA227:AK227"/>
    <mergeCell ref="AM227:AN227"/>
    <mergeCell ref="S228:T228"/>
    <mergeCell ref="AA228:AK228"/>
    <mergeCell ref="AM228:AN228"/>
    <mergeCell ref="H235:L237"/>
    <mergeCell ref="U236:Z237"/>
    <mergeCell ref="AA236:AK236"/>
    <mergeCell ref="AM236:AN236"/>
    <mergeCell ref="AA237:AK237"/>
    <mergeCell ref="AM237:AN237"/>
    <mergeCell ref="AO229:AR231"/>
    <mergeCell ref="U230:Z231"/>
    <mergeCell ref="AA230:AK230"/>
    <mergeCell ref="AM230:AN230"/>
    <mergeCell ref="AA231:AK231"/>
    <mergeCell ref="AM231:AN231"/>
    <mergeCell ref="M232:T233"/>
    <mergeCell ref="U233:Z234"/>
    <mergeCell ref="AA233:AK233"/>
    <mergeCell ref="AM233:AN233"/>
    <mergeCell ref="S234:T234"/>
    <mergeCell ref="AA234:AK234"/>
    <mergeCell ref="AM234:AN234"/>
    <mergeCell ref="I238:J238"/>
    <mergeCell ref="M238:T239"/>
    <mergeCell ref="U239:Z240"/>
    <mergeCell ref="AA239:AK239"/>
    <mergeCell ref="AM239:AN239"/>
    <mergeCell ref="S240:T240"/>
    <mergeCell ref="AA240:AK240"/>
    <mergeCell ref="AM240:AN240"/>
    <mergeCell ref="AO241:AR243"/>
    <mergeCell ref="U242:Z243"/>
    <mergeCell ref="AA242:AK242"/>
    <mergeCell ref="AM242:AN242"/>
    <mergeCell ref="AA243:AK243"/>
    <mergeCell ref="AM243:AN243"/>
    <mergeCell ref="M244:T245"/>
    <mergeCell ref="U245:Z246"/>
    <mergeCell ref="AA245:AK245"/>
    <mergeCell ref="AM245:AN245"/>
    <mergeCell ref="S246:T246"/>
    <mergeCell ref="AA246:AK246"/>
    <mergeCell ref="AM246:AN246"/>
    <mergeCell ref="H247:L249"/>
    <mergeCell ref="U248:Z249"/>
    <mergeCell ref="AA248:AK248"/>
    <mergeCell ref="AM248:AN248"/>
    <mergeCell ref="AA249:AK249"/>
    <mergeCell ref="AM249:AN249"/>
    <mergeCell ref="I250:J250"/>
    <mergeCell ref="M250:T251"/>
    <mergeCell ref="U251:Z252"/>
    <mergeCell ref="AA251:AK251"/>
    <mergeCell ref="AM251:AN251"/>
    <mergeCell ref="S252:T252"/>
    <mergeCell ref="AA252:AK252"/>
    <mergeCell ref="AM252:AN252"/>
    <mergeCell ref="AO253:AR255"/>
    <mergeCell ref="U254:Z255"/>
    <mergeCell ref="AA254:AK254"/>
    <mergeCell ref="AM254:AN254"/>
    <mergeCell ref="AA255:AK255"/>
    <mergeCell ref="AM255:AN255"/>
    <mergeCell ref="M256:T257"/>
    <mergeCell ref="U257:Z258"/>
    <mergeCell ref="AA257:AK257"/>
    <mergeCell ref="AM257:AN257"/>
    <mergeCell ref="S258:T258"/>
    <mergeCell ref="AA258:AK258"/>
    <mergeCell ref="AM258:AN258"/>
    <mergeCell ref="H259:L260"/>
    <mergeCell ref="U260:Z261"/>
    <mergeCell ref="AA260:AK260"/>
    <mergeCell ref="AM260:AN260"/>
    <mergeCell ref="AA261:AK261"/>
    <mergeCell ref="AM261:AN261"/>
    <mergeCell ref="R284:S284"/>
    <mergeCell ref="AQ284:AR284"/>
    <mergeCell ref="R286:S286"/>
    <mergeCell ref="AQ286:AR286"/>
    <mergeCell ref="I262:J262"/>
    <mergeCell ref="M262:T263"/>
    <mergeCell ref="U263:Z264"/>
    <mergeCell ref="AA263:AK263"/>
    <mergeCell ref="AM263:AN263"/>
    <mergeCell ref="S264:T264"/>
    <mergeCell ref="AA264:AK264"/>
    <mergeCell ref="AM264:AN264"/>
    <mergeCell ref="AO265:AR267"/>
    <mergeCell ref="U266:Z267"/>
    <mergeCell ref="AA266:AK266"/>
    <mergeCell ref="AM266:AN266"/>
    <mergeCell ref="AA267:AK267"/>
    <mergeCell ref="AM267:AN267"/>
    <mergeCell ref="D294:P295"/>
    <mergeCell ref="AM287:AN287"/>
    <mergeCell ref="D288:P292"/>
    <mergeCell ref="AQ276:AR276"/>
    <mergeCell ref="R278:S278"/>
    <mergeCell ref="AQ278:AR278"/>
    <mergeCell ref="R280:S280"/>
    <mergeCell ref="AQ280:AR280"/>
    <mergeCell ref="M268:T269"/>
    <mergeCell ref="U269:Z270"/>
    <mergeCell ref="AA269:AK269"/>
    <mergeCell ref="AM269:AN269"/>
    <mergeCell ref="S270:T270"/>
    <mergeCell ref="AA270:AK270"/>
    <mergeCell ref="AM270:AN270"/>
    <mergeCell ref="R282:S282"/>
    <mergeCell ref="AQ282:AR282"/>
    <mergeCell ref="AM271:AN271"/>
    <mergeCell ref="D272:P274"/>
    <mergeCell ref="AM272:AN272"/>
    <mergeCell ref="AM273:AN273"/>
    <mergeCell ref="AM274:AN274"/>
    <mergeCell ref="D275:J286"/>
    <mergeCell ref="R276:S276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60" orientation="portrait" r:id="rId1"/>
  <headerFooter alignWithMargins="0">
    <oddHeader>&amp;R&amp;9療養介護</oddHeader>
    <oddFooter>&amp;C&amp;14&amp;P</oddFooter>
  </headerFooter>
  <rowBreaks count="4" manualBreakCount="4">
    <brk id="54" max="45" man="1"/>
    <brk id="102" max="45" man="1"/>
    <brk id="174" max="45" man="1"/>
    <brk id="222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 codeName="Sheet187">
    <tabColor rgb="FFFF0000"/>
    <pageSetUpPr autoPageBreaks="0"/>
  </sheetPr>
  <dimension ref="A1:AV280"/>
  <sheetViews>
    <sheetView zoomScaleNormal="100" zoomScaleSheetLayoutView="100" workbookViewId="0"/>
  </sheetViews>
  <sheetFormatPr defaultColWidth="9" defaultRowHeight="12.9" x14ac:dyDescent="0.3"/>
  <cols>
    <col min="1" max="1" width="4.62890625" style="40" customWidth="1"/>
    <col min="2" max="2" width="7.62890625" style="40" customWidth="1"/>
    <col min="3" max="3" width="30.62890625" style="25" customWidth="1"/>
    <col min="4" max="7" width="2.3671875" style="40" customWidth="1"/>
    <col min="8" max="10" width="2.3671875" style="25" customWidth="1"/>
    <col min="11" max="13" width="2.3671875" style="40" customWidth="1"/>
    <col min="14" max="21" width="2.3671875" style="74" customWidth="1"/>
    <col min="22" max="27" width="2.3671875" style="40" customWidth="1"/>
    <col min="28" max="29" width="2.3671875" style="74" customWidth="1"/>
    <col min="30" max="36" width="2.3671875" style="40" customWidth="1"/>
    <col min="37" max="37" width="3.89453125" style="40" customWidth="1"/>
    <col min="38" max="40" width="2.3671875" style="40" customWidth="1"/>
    <col min="41" max="42" width="2.3671875" style="25" customWidth="1"/>
    <col min="43" max="44" width="2.3671875" style="40" customWidth="1"/>
    <col min="45" max="46" width="8.62890625" style="40" customWidth="1"/>
    <col min="47" max="47" width="2.734375" style="40" customWidth="1"/>
    <col min="48" max="16384" width="9" style="40"/>
  </cols>
  <sheetData>
    <row r="1" spans="1:47" ht="17.2" customHeight="1" x14ac:dyDescent="0.3">
      <c r="A1" s="39"/>
    </row>
    <row r="2" spans="1:47" ht="17.2" customHeight="1" x14ac:dyDescent="0.3">
      <c r="A2" s="39"/>
      <c r="Q2" s="75"/>
    </row>
    <row r="3" spans="1:47" ht="17.2" customHeight="1" x14ac:dyDescent="0.3">
      <c r="A3" s="39"/>
    </row>
    <row r="4" spans="1:47" ht="17.2" customHeight="1" x14ac:dyDescent="0.3">
      <c r="B4" s="39" t="s">
        <v>1427</v>
      </c>
    </row>
    <row r="5" spans="1:47" ht="17.2" customHeight="1" x14ac:dyDescent="0.3">
      <c r="A5" s="24" t="s">
        <v>812</v>
      </c>
      <c r="B5" s="103"/>
      <c r="C5" s="143" t="s">
        <v>801</v>
      </c>
      <c r="D5" s="284" t="s">
        <v>811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6"/>
      <c r="AS5" s="23" t="s">
        <v>800</v>
      </c>
      <c r="AT5" s="23" t="s">
        <v>799</v>
      </c>
      <c r="AU5" s="140"/>
    </row>
    <row r="6" spans="1:47" ht="17.2" customHeight="1" x14ac:dyDescent="0.3">
      <c r="A6" s="22" t="s">
        <v>798</v>
      </c>
      <c r="B6" s="22" t="s">
        <v>2545</v>
      </c>
      <c r="C6" s="20"/>
      <c r="D6" s="102"/>
      <c r="E6" s="100"/>
      <c r="F6" s="100"/>
      <c r="G6" s="100"/>
      <c r="H6" s="8"/>
      <c r="I6" s="8"/>
      <c r="J6" s="8"/>
      <c r="K6" s="100"/>
      <c r="L6" s="100"/>
      <c r="M6" s="100"/>
      <c r="N6" s="101"/>
      <c r="O6" s="101"/>
      <c r="P6" s="101"/>
      <c r="Q6" s="101"/>
      <c r="R6" s="101"/>
      <c r="S6" s="101"/>
      <c r="T6" s="101"/>
      <c r="U6" s="101"/>
      <c r="V6" s="100"/>
      <c r="W6" s="100"/>
      <c r="X6" s="100"/>
      <c r="Y6" s="100"/>
      <c r="Z6" s="100"/>
      <c r="AA6" s="100"/>
      <c r="AB6" s="101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8"/>
      <c r="AP6" s="8"/>
      <c r="AQ6" s="100"/>
      <c r="AR6" s="100"/>
      <c r="AS6" s="19" t="s">
        <v>791</v>
      </c>
      <c r="AT6" s="19" t="s">
        <v>0</v>
      </c>
      <c r="AU6" s="140"/>
    </row>
    <row r="7" spans="1:47" ht="17.2" customHeight="1" x14ac:dyDescent="0.3">
      <c r="A7" s="10">
        <v>21</v>
      </c>
      <c r="B7" s="12">
        <v>8111</v>
      </c>
      <c r="C7" s="51" t="s">
        <v>1426</v>
      </c>
      <c r="D7" s="263" t="s">
        <v>975</v>
      </c>
      <c r="E7" s="264"/>
      <c r="F7" s="263" t="s">
        <v>1154</v>
      </c>
      <c r="G7" s="264"/>
      <c r="H7" s="243" t="s">
        <v>923</v>
      </c>
      <c r="I7" s="239"/>
      <c r="J7" s="239"/>
      <c r="K7" s="239"/>
      <c r="L7" s="240"/>
      <c r="M7" s="34"/>
      <c r="N7" s="76"/>
      <c r="O7" s="76"/>
      <c r="P7" s="76"/>
      <c r="Q7" s="76"/>
      <c r="R7" s="76"/>
      <c r="S7" s="76"/>
      <c r="T7" s="103"/>
      <c r="U7" s="263" t="s">
        <v>1209</v>
      </c>
      <c r="V7" s="298"/>
      <c r="W7" s="86"/>
      <c r="X7" s="105"/>
      <c r="Y7" s="105"/>
      <c r="Z7" s="105"/>
      <c r="AA7" s="105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103"/>
      <c r="AS7" s="178">
        <f>ROUND(I11*$U$44,0)</f>
        <v>664</v>
      </c>
      <c r="AT7" s="18" t="s">
        <v>824</v>
      </c>
    </row>
    <row r="8" spans="1:47" ht="17.2" customHeight="1" x14ac:dyDescent="0.3">
      <c r="A8" s="10">
        <v>21</v>
      </c>
      <c r="B8" s="12">
        <v>8112</v>
      </c>
      <c r="C8" s="51" t="s">
        <v>1425</v>
      </c>
      <c r="D8" s="265"/>
      <c r="E8" s="266"/>
      <c r="F8" s="265"/>
      <c r="G8" s="266"/>
      <c r="H8" s="262"/>
      <c r="I8" s="241"/>
      <c r="J8" s="241"/>
      <c r="K8" s="241"/>
      <c r="L8" s="242"/>
      <c r="M8" s="140"/>
      <c r="N8" s="140"/>
      <c r="O8" s="140"/>
      <c r="P8" s="140"/>
      <c r="Q8" s="140"/>
      <c r="R8" s="140"/>
      <c r="S8" s="140"/>
      <c r="T8" s="83"/>
      <c r="U8" s="265"/>
      <c r="V8" s="299"/>
      <c r="W8" s="281" t="s">
        <v>871</v>
      </c>
      <c r="X8" s="282"/>
      <c r="Y8" s="282"/>
      <c r="Z8" s="282"/>
      <c r="AA8" s="282"/>
      <c r="AB8" s="247" t="s">
        <v>870</v>
      </c>
      <c r="AC8" s="248"/>
      <c r="AD8" s="248"/>
      <c r="AE8" s="248"/>
      <c r="AF8" s="248"/>
      <c r="AG8" s="248"/>
      <c r="AH8" s="248"/>
      <c r="AI8" s="248"/>
      <c r="AJ8" s="248"/>
      <c r="AK8" s="248"/>
      <c r="AL8" s="59" t="s">
        <v>810</v>
      </c>
      <c r="AM8" s="249">
        <f>'5療養介護(基本)'!AM8:AN8</f>
        <v>0.7</v>
      </c>
      <c r="AN8" s="249"/>
      <c r="AO8" s="63"/>
      <c r="AP8" s="63"/>
      <c r="AQ8" s="63"/>
      <c r="AR8" s="117"/>
      <c r="AS8" s="178">
        <f>ROUND(ROUND(I11*$U$44,0)*AM8,0)</f>
        <v>465</v>
      </c>
      <c r="AT8" s="14"/>
    </row>
    <row r="9" spans="1:47" ht="17.2" customHeight="1" x14ac:dyDescent="0.3">
      <c r="A9" s="10">
        <v>21</v>
      </c>
      <c r="B9" s="12">
        <v>8801</v>
      </c>
      <c r="C9" s="51" t="s">
        <v>1424</v>
      </c>
      <c r="D9" s="265"/>
      <c r="E9" s="266"/>
      <c r="F9" s="265"/>
      <c r="G9" s="266"/>
      <c r="H9" s="134"/>
      <c r="I9" s="135"/>
      <c r="J9" s="135"/>
      <c r="K9" s="135"/>
      <c r="L9" s="136"/>
      <c r="M9" s="140"/>
      <c r="N9" s="140"/>
      <c r="O9" s="140"/>
      <c r="P9" s="140"/>
      <c r="Q9" s="140"/>
      <c r="R9" s="140"/>
      <c r="S9" s="140"/>
      <c r="T9" s="83"/>
      <c r="U9" s="265"/>
      <c r="V9" s="299"/>
      <c r="W9" s="281"/>
      <c r="X9" s="282"/>
      <c r="Y9" s="282"/>
      <c r="Z9" s="282"/>
      <c r="AA9" s="282"/>
      <c r="AB9" s="247" t="s">
        <v>868</v>
      </c>
      <c r="AC9" s="248"/>
      <c r="AD9" s="248"/>
      <c r="AE9" s="248"/>
      <c r="AF9" s="248"/>
      <c r="AG9" s="248"/>
      <c r="AH9" s="248"/>
      <c r="AI9" s="248"/>
      <c r="AJ9" s="248"/>
      <c r="AK9" s="248"/>
      <c r="AL9" s="142" t="s">
        <v>810</v>
      </c>
      <c r="AM9" s="300">
        <f>'5療養介護(基本)'!AM9:AN9</f>
        <v>0.5</v>
      </c>
      <c r="AN9" s="300"/>
      <c r="AO9" s="135"/>
      <c r="AP9" s="130"/>
      <c r="AQ9" s="130"/>
      <c r="AR9" s="131"/>
      <c r="AS9" s="178">
        <f>ROUND(ROUND(I11*$U$44,0)*AM9,0)</f>
        <v>332</v>
      </c>
      <c r="AT9" s="14"/>
    </row>
    <row r="10" spans="1:47" ht="17.2" customHeight="1" x14ac:dyDescent="0.3">
      <c r="A10" s="10">
        <v>21</v>
      </c>
      <c r="B10" s="12">
        <v>8113</v>
      </c>
      <c r="C10" s="51" t="s">
        <v>1423</v>
      </c>
      <c r="D10" s="265"/>
      <c r="E10" s="266"/>
      <c r="F10" s="265"/>
      <c r="G10" s="266"/>
      <c r="H10" s="44"/>
      <c r="I10" s="2"/>
      <c r="M10" s="243" t="s">
        <v>837</v>
      </c>
      <c r="N10" s="239"/>
      <c r="O10" s="239"/>
      <c r="P10" s="239"/>
      <c r="Q10" s="239"/>
      <c r="R10" s="239"/>
      <c r="S10" s="239"/>
      <c r="T10" s="240"/>
      <c r="U10" s="265"/>
      <c r="V10" s="299"/>
      <c r="W10" s="9"/>
      <c r="X10" s="47"/>
      <c r="Y10" s="47"/>
      <c r="Z10" s="7"/>
      <c r="AA10" s="63"/>
      <c r="AB10" s="34"/>
      <c r="AC10" s="34"/>
      <c r="AD10" s="53"/>
      <c r="AE10" s="53"/>
      <c r="AF10" s="34"/>
      <c r="AG10" s="34"/>
      <c r="AH10" s="34"/>
      <c r="AI10" s="34"/>
      <c r="AJ10" s="34"/>
      <c r="AK10" s="34"/>
      <c r="AL10" s="53"/>
      <c r="AM10" s="290"/>
      <c r="AN10" s="290"/>
      <c r="AO10" s="34"/>
      <c r="AP10" s="127"/>
      <c r="AQ10" s="127"/>
      <c r="AR10" s="128"/>
      <c r="AS10" s="178">
        <f>ROUND(ROUND(I11*S12,0)*$U$44,0)</f>
        <v>641</v>
      </c>
      <c r="AT10" s="14"/>
    </row>
    <row r="11" spans="1:47" ht="17.2" customHeight="1" x14ac:dyDescent="0.3">
      <c r="A11" s="10">
        <v>21</v>
      </c>
      <c r="B11" s="12">
        <v>8114</v>
      </c>
      <c r="C11" s="51" t="s">
        <v>1422</v>
      </c>
      <c r="D11" s="265"/>
      <c r="E11" s="266"/>
      <c r="F11" s="265"/>
      <c r="G11" s="266"/>
      <c r="H11" s="44"/>
      <c r="I11" s="295">
        <f>'5療養介護(基本)'!I10</f>
        <v>948</v>
      </c>
      <c r="J11" s="295"/>
      <c r="K11" s="2" t="s">
        <v>809</v>
      </c>
      <c r="L11" s="2"/>
      <c r="M11" s="262"/>
      <c r="N11" s="241"/>
      <c r="O11" s="241"/>
      <c r="P11" s="241"/>
      <c r="Q11" s="241"/>
      <c r="R11" s="241"/>
      <c r="S11" s="241"/>
      <c r="T11" s="242"/>
      <c r="U11" s="265"/>
      <c r="V11" s="299"/>
      <c r="W11" s="281" t="s">
        <v>871</v>
      </c>
      <c r="X11" s="282"/>
      <c r="Y11" s="282"/>
      <c r="Z11" s="282"/>
      <c r="AA11" s="282"/>
      <c r="AB11" s="247" t="s">
        <v>870</v>
      </c>
      <c r="AC11" s="248"/>
      <c r="AD11" s="248"/>
      <c r="AE11" s="248"/>
      <c r="AF11" s="248"/>
      <c r="AG11" s="248"/>
      <c r="AH11" s="248"/>
      <c r="AI11" s="248"/>
      <c r="AJ11" s="248"/>
      <c r="AK11" s="248"/>
      <c r="AL11" s="53" t="s">
        <v>810</v>
      </c>
      <c r="AM11" s="290">
        <f>AM8</f>
        <v>0.7</v>
      </c>
      <c r="AN11" s="290"/>
      <c r="AO11" s="34"/>
      <c r="AP11" s="127"/>
      <c r="AQ11" s="127"/>
      <c r="AR11" s="128"/>
      <c r="AS11" s="178">
        <f>ROUND(ROUND(ROUND(I11*S12,0)*$U$44,0)*AM11,0)</f>
        <v>449</v>
      </c>
      <c r="AT11" s="14"/>
    </row>
    <row r="12" spans="1:47" ht="17.2" customHeight="1" x14ac:dyDescent="0.3">
      <c r="A12" s="10">
        <v>21</v>
      </c>
      <c r="B12" s="12">
        <v>8802</v>
      </c>
      <c r="C12" s="51" t="s">
        <v>1421</v>
      </c>
      <c r="D12" s="265"/>
      <c r="E12" s="266"/>
      <c r="F12" s="265"/>
      <c r="G12" s="266"/>
      <c r="H12" s="44"/>
      <c r="I12" s="2"/>
      <c r="J12" s="2"/>
      <c r="K12" s="2"/>
      <c r="L12" s="2"/>
      <c r="M12" s="17"/>
      <c r="N12" s="11"/>
      <c r="O12" s="11"/>
      <c r="P12" s="11"/>
      <c r="Q12" s="11"/>
      <c r="R12" s="126" t="s">
        <v>810</v>
      </c>
      <c r="S12" s="236">
        <f>'5療養介護(基本)'!S12:T12</f>
        <v>0.96499999999999997</v>
      </c>
      <c r="T12" s="237"/>
      <c r="U12" s="265"/>
      <c r="V12" s="299"/>
      <c r="W12" s="281"/>
      <c r="X12" s="282"/>
      <c r="Y12" s="282"/>
      <c r="Z12" s="282"/>
      <c r="AA12" s="282"/>
      <c r="AB12" s="247" t="s">
        <v>868</v>
      </c>
      <c r="AC12" s="248"/>
      <c r="AD12" s="248"/>
      <c r="AE12" s="248"/>
      <c r="AF12" s="248"/>
      <c r="AG12" s="248"/>
      <c r="AH12" s="248"/>
      <c r="AI12" s="248"/>
      <c r="AJ12" s="248"/>
      <c r="AK12" s="248"/>
      <c r="AL12" s="53" t="s">
        <v>810</v>
      </c>
      <c r="AM12" s="290">
        <f>AM9</f>
        <v>0.5</v>
      </c>
      <c r="AN12" s="290"/>
      <c r="AO12" s="7"/>
      <c r="AP12" s="63"/>
      <c r="AQ12" s="63"/>
      <c r="AR12" s="117"/>
      <c r="AS12" s="178">
        <f>ROUND(ROUND(ROUND(I11*S12,0)*$U$44,0)*AM12,0)</f>
        <v>321</v>
      </c>
      <c r="AT12" s="14"/>
    </row>
    <row r="13" spans="1:47" ht="17.2" customHeight="1" x14ac:dyDescent="0.3">
      <c r="A13" s="10">
        <v>21</v>
      </c>
      <c r="B13" s="12">
        <v>8803</v>
      </c>
      <c r="C13" s="51" t="s">
        <v>1420</v>
      </c>
      <c r="D13" s="265"/>
      <c r="E13" s="266"/>
      <c r="F13" s="265"/>
      <c r="G13" s="266"/>
      <c r="H13" s="44"/>
      <c r="I13" s="2"/>
      <c r="J13" s="2"/>
      <c r="K13" s="2"/>
      <c r="L13" s="2"/>
      <c r="M13" s="44"/>
      <c r="N13" s="140"/>
      <c r="O13" s="140"/>
      <c r="P13" s="140"/>
      <c r="Q13" s="140"/>
      <c r="R13" s="140"/>
      <c r="S13" s="140"/>
      <c r="T13" s="83"/>
      <c r="U13" s="265"/>
      <c r="V13" s="299"/>
      <c r="W13" s="86"/>
      <c r="X13" s="7"/>
      <c r="Y13" s="30"/>
      <c r="Z13" s="7"/>
      <c r="AA13" s="63"/>
      <c r="AB13" s="7"/>
      <c r="AC13" s="7"/>
      <c r="AD13" s="59"/>
      <c r="AE13" s="59"/>
      <c r="AF13" s="7"/>
      <c r="AG13" s="7"/>
      <c r="AH13" s="7"/>
      <c r="AI13" s="7"/>
      <c r="AJ13" s="7"/>
      <c r="AK13" s="7"/>
      <c r="AL13" s="59"/>
      <c r="AM13" s="249"/>
      <c r="AN13" s="250"/>
      <c r="AO13" s="241" t="s">
        <v>877</v>
      </c>
      <c r="AP13" s="241"/>
      <c r="AQ13" s="241"/>
      <c r="AR13" s="242"/>
      <c r="AS13" s="178">
        <f>ROUND(I11*$U$44,0)-AO16</f>
        <v>659</v>
      </c>
      <c r="AT13" s="14"/>
    </row>
    <row r="14" spans="1:47" ht="17.2" customHeight="1" x14ac:dyDescent="0.3">
      <c r="A14" s="10">
        <v>21</v>
      </c>
      <c r="B14" s="12">
        <v>8804</v>
      </c>
      <c r="C14" s="51" t="s">
        <v>1419</v>
      </c>
      <c r="D14" s="265"/>
      <c r="E14" s="266"/>
      <c r="F14" s="265"/>
      <c r="G14" s="266"/>
      <c r="H14" s="44"/>
      <c r="I14" s="2"/>
      <c r="J14" s="2"/>
      <c r="K14" s="2"/>
      <c r="L14" s="2"/>
      <c r="M14" s="84"/>
      <c r="N14" s="140"/>
      <c r="O14" s="140"/>
      <c r="P14" s="140"/>
      <c r="Q14" s="140"/>
      <c r="R14" s="140"/>
      <c r="S14" s="140"/>
      <c r="T14" s="83"/>
      <c r="U14" s="265"/>
      <c r="V14" s="299"/>
      <c r="W14" s="281" t="s">
        <v>871</v>
      </c>
      <c r="X14" s="282"/>
      <c r="Y14" s="282"/>
      <c r="Z14" s="282"/>
      <c r="AA14" s="283"/>
      <c r="AB14" s="247" t="s">
        <v>870</v>
      </c>
      <c r="AC14" s="248"/>
      <c r="AD14" s="248"/>
      <c r="AE14" s="248"/>
      <c r="AF14" s="248"/>
      <c r="AG14" s="248"/>
      <c r="AH14" s="248"/>
      <c r="AI14" s="248"/>
      <c r="AJ14" s="248"/>
      <c r="AK14" s="248"/>
      <c r="AL14" s="126" t="s">
        <v>810</v>
      </c>
      <c r="AM14" s="249">
        <f>AM11</f>
        <v>0.7</v>
      </c>
      <c r="AN14" s="250"/>
      <c r="AO14" s="262"/>
      <c r="AP14" s="241"/>
      <c r="AQ14" s="241"/>
      <c r="AR14" s="242"/>
      <c r="AS14" s="178">
        <f>ROUND(ROUND(I11*$U$44,0)*AM14,0)-AO16</f>
        <v>460</v>
      </c>
      <c r="AT14" s="14"/>
    </row>
    <row r="15" spans="1:47" ht="17.2" customHeight="1" x14ac:dyDescent="0.3">
      <c r="A15" s="10">
        <v>21</v>
      </c>
      <c r="B15" s="12">
        <v>8805</v>
      </c>
      <c r="C15" s="51" t="s">
        <v>1418</v>
      </c>
      <c r="D15" s="265"/>
      <c r="E15" s="266"/>
      <c r="F15" s="265"/>
      <c r="G15" s="266"/>
      <c r="H15" s="44"/>
      <c r="I15" s="2"/>
      <c r="J15" s="2"/>
      <c r="K15" s="2"/>
      <c r="L15" s="2"/>
      <c r="M15" s="102"/>
      <c r="N15" s="100"/>
      <c r="O15" s="100"/>
      <c r="P15" s="100"/>
      <c r="Q15" s="100"/>
      <c r="R15" s="100"/>
      <c r="S15" s="100"/>
      <c r="T15" s="104"/>
      <c r="U15" s="265"/>
      <c r="V15" s="299"/>
      <c r="W15" s="281"/>
      <c r="X15" s="282"/>
      <c r="Y15" s="282"/>
      <c r="Z15" s="282"/>
      <c r="AA15" s="283"/>
      <c r="AB15" s="247" t="s">
        <v>868</v>
      </c>
      <c r="AC15" s="248"/>
      <c r="AD15" s="248"/>
      <c r="AE15" s="248"/>
      <c r="AF15" s="248"/>
      <c r="AG15" s="248"/>
      <c r="AH15" s="248"/>
      <c r="AI15" s="248"/>
      <c r="AJ15" s="248"/>
      <c r="AK15" s="248"/>
      <c r="AL15" s="53" t="s">
        <v>810</v>
      </c>
      <c r="AM15" s="249">
        <f>AM12</f>
        <v>0.5</v>
      </c>
      <c r="AN15" s="250"/>
      <c r="AO15" s="134"/>
      <c r="AP15" s="130"/>
      <c r="AQ15" s="130"/>
      <c r="AR15" s="131"/>
      <c r="AS15" s="178">
        <f>ROUND(ROUND(I11*$U$44,0)*AM15,0)-5</f>
        <v>327</v>
      </c>
      <c r="AT15" s="14"/>
    </row>
    <row r="16" spans="1:47" ht="17.2" customHeight="1" x14ac:dyDescent="0.3">
      <c r="A16" s="10">
        <v>21</v>
      </c>
      <c r="B16" s="12">
        <v>8806</v>
      </c>
      <c r="C16" s="51" t="s">
        <v>1417</v>
      </c>
      <c r="D16" s="265"/>
      <c r="E16" s="266"/>
      <c r="F16" s="265"/>
      <c r="G16" s="266"/>
      <c r="H16" s="44"/>
      <c r="I16" s="2"/>
      <c r="J16" s="2"/>
      <c r="K16" s="2"/>
      <c r="L16" s="43"/>
      <c r="M16" s="241" t="s">
        <v>837</v>
      </c>
      <c r="N16" s="241"/>
      <c r="O16" s="241"/>
      <c r="P16" s="241"/>
      <c r="Q16" s="241"/>
      <c r="R16" s="241"/>
      <c r="S16" s="241"/>
      <c r="T16" s="242"/>
      <c r="U16" s="265"/>
      <c r="V16" s="299"/>
      <c r="W16" s="9"/>
      <c r="X16" s="47"/>
      <c r="Y16" s="47"/>
      <c r="Z16" s="7"/>
      <c r="AA16" s="63"/>
      <c r="AB16" s="7"/>
      <c r="AC16" s="7"/>
      <c r="AD16" s="59"/>
      <c r="AE16" s="59"/>
      <c r="AF16" s="7"/>
      <c r="AG16" s="7"/>
      <c r="AH16" s="7"/>
      <c r="AI16" s="7"/>
      <c r="AJ16" s="7"/>
      <c r="AK16" s="7"/>
      <c r="AL16" s="59"/>
      <c r="AM16" s="249"/>
      <c r="AN16" s="250"/>
      <c r="AO16" s="36">
        <f>'5療養介護(基本)'!AO16</f>
        <v>5</v>
      </c>
      <c r="AP16" s="69" t="s">
        <v>873</v>
      </c>
      <c r="AQ16" s="130"/>
      <c r="AR16" s="131"/>
      <c r="AS16" s="178">
        <f>ROUND(ROUND(I11*S18,0)*$U$44,0)-AO16</f>
        <v>636</v>
      </c>
      <c r="AT16" s="14"/>
    </row>
    <row r="17" spans="1:46" ht="17.2" customHeight="1" x14ac:dyDescent="0.3">
      <c r="A17" s="10">
        <v>21</v>
      </c>
      <c r="B17" s="12">
        <v>8807</v>
      </c>
      <c r="C17" s="51" t="s">
        <v>1416</v>
      </c>
      <c r="D17" s="265"/>
      <c r="E17" s="266"/>
      <c r="F17" s="265"/>
      <c r="G17" s="266"/>
      <c r="H17" s="44"/>
      <c r="I17" s="2"/>
      <c r="J17" s="2"/>
      <c r="K17" s="2"/>
      <c r="L17" s="43"/>
      <c r="M17" s="241"/>
      <c r="N17" s="241"/>
      <c r="O17" s="241"/>
      <c r="P17" s="241"/>
      <c r="Q17" s="241"/>
      <c r="R17" s="241"/>
      <c r="S17" s="241"/>
      <c r="T17" s="242"/>
      <c r="U17" s="265"/>
      <c r="V17" s="299"/>
      <c r="W17" s="281" t="s">
        <v>871</v>
      </c>
      <c r="X17" s="282"/>
      <c r="Y17" s="282"/>
      <c r="Z17" s="282"/>
      <c r="AA17" s="283"/>
      <c r="AB17" s="247" t="s">
        <v>870</v>
      </c>
      <c r="AC17" s="248"/>
      <c r="AD17" s="248"/>
      <c r="AE17" s="248"/>
      <c r="AF17" s="248"/>
      <c r="AG17" s="248"/>
      <c r="AH17" s="248"/>
      <c r="AI17" s="248"/>
      <c r="AJ17" s="248"/>
      <c r="AK17" s="248"/>
      <c r="AL17" s="126" t="s">
        <v>810</v>
      </c>
      <c r="AM17" s="255">
        <f>AM14</f>
        <v>0.7</v>
      </c>
      <c r="AN17" s="255"/>
      <c r="AO17" s="44"/>
      <c r="AP17" s="130"/>
      <c r="AQ17" s="130"/>
      <c r="AR17" s="131"/>
      <c r="AS17" s="178">
        <f>ROUND(ROUND(ROUND(I11*S18,0)*$U$44,0)*AM17,0)-AO16</f>
        <v>444</v>
      </c>
      <c r="AT17" s="14"/>
    </row>
    <row r="18" spans="1:46" ht="17.2" customHeight="1" x14ac:dyDescent="0.3">
      <c r="A18" s="10">
        <v>21</v>
      </c>
      <c r="B18" s="12">
        <v>8808</v>
      </c>
      <c r="C18" s="51" t="s">
        <v>1415</v>
      </c>
      <c r="D18" s="265"/>
      <c r="E18" s="266"/>
      <c r="F18" s="265"/>
      <c r="G18" s="266"/>
      <c r="H18" s="44"/>
      <c r="I18" s="2"/>
      <c r="J18" s="2"/>
      <c r="K18" s="2"/>
      <c r="L18" s="43"/>
      <c r="M18" s="69"/>
      <c r="N18" s="69"/>
      <c r="O18" s="69"/>
      <c r="P18" s="69"/>
      <c r="Q18" s="69"/>
      <c r="R18" s="142" t="s">
        <v>810</v>
      </c>
      <c r="S18" s="252">
        <f>S12</f>
        <v>0.96499999999999997</v>
      </c>
      <c r="T18" s="253"/>
      <c r="U18" s="265"/>
      <c r="V18" s="299"/>
      <c r="W18" s="281"/>
      <c r="X18" s="282"/>
      <c r="Y18" s="282"/>
      <c r="Z18" s="282"/>
      <c r="AA18" s="283"/>
      <c r="AB18" s="247" t="s">
        <v>868</v>
      </c>
      <c r="AC18" s="248"/>
      <c r="AD18" s="248"/>
      <c r="AE18" s="248"/>
      <c r="AF18" s="248"/>
      <c r="AG18" s="248"/>
      <c r="AH18" s="248"/>
      <c r="AI18" s="248"/>
      <c r="AJ18" s="248"/>
      <c r="AK18" s="248"/>
      <c r="AL18" s="53" t="s">
        <v>810</v>
      </c>
      <c r="AM18" s="290">
        <f>AM15</f>
        <v>0.5</v>
      </c>
      <c r="AN18" s="290"/>
      <c r="AO18" s="44"/>
      <c r="AP18" s="130"/>
      <c r="AQ18" s="130"/>
      <c r="AR18" s="131"/>
      <c r="AS18" s="178">
        <f>ROUND(ROUND(ROUND(I11*S18,0)*$U$44,0)*AM18,0)-AO16</f>
        <v>316</v>
      </c>
      <c r="AT18" s="14"/>
    </row>
    <row r="19" spans="1:46" ht="17.2" customHeight="1" x14ac:dyDescent="0.3">
      <c r="A19" s="10">
        <v>21</v>
      </c>
      <c r="B19" s="12">
        <v>8121</v>
      </c>
      <c r="C19" s="51" t="s">
        <v>1414</v>
      </c>
      <c r="D19" s="144"/>
      <c r="E19" s="145"/>
      <c r="F19" s="144"/>
      <c r="G19" s="145"/>
      <c r="H19" s="243" t="s">
        <v>910</v>
      </c>
      <c r="I19" s="239"/>
      <c r="J19" s="239"/>
      <c r="K19" s="239"/>
      <c r="L19" s="239"/>
      <c r="M19" s="48"/>
      <c r="N19" s="76"/>
      <c r="O19" s="76"/>
      <c r="P19" s="76"/>
      <c r="Q19" s="76"/>
      <c r="R19" s="76"/>
      <c r="S19" s="76"/>
      <c r="T19" s="103"/>
      <c r="U19" s="145"/>
      <c r="V19" s="145"/>
      <c r="W19" s="86"/>
      <c r="X19" s="7"/>
      <c r="Y19" s="30"/>
      <c r="Z19" s="7"/>
      <c r="AA19" s="63"/>
      <c r="AB19" s="34"/>
      <c r="AC19" s="34"/>
      <c r="AD19" s="53"/>
      <c r="AE19" s="53"/>
      <c r="AF19" s="34"/>
      <c r="AG19" s="34"/>
      <c r="AH19" s="34"/>
      <c r="AI19" s="34"/>
      <c r="AJ19" s="34"/>
      <c r="AK19" s="34"/>
      <c r="AL19" s="53"/>
      <c r="AM19" s="290"/>
      <c r="AN19" s="290"/>
      <c r="AO19" s="127"/>
      <c r="AP19" s="127"/>
      <c r="AQ19" s="127"/>
      <c r="AR19" s="128"/>
      <c r="AS19" s="178">
        <f>ROUND(I23*$U$44,0)</f>
        <v>645</v>
      </c>
      <c r="AT19" s="14"/>
    </row>
    <row r="20" spans="1:46" ht="17.2" customHeight="1" x14ac:dyDescent="0.3">
      <c r="A20" s="10">
        <v>21</v>
      </c>
      <c r="B20" s="12">
        <v>8122</v>
      </c>
      <c r="C20" s="51" t="s">
        <v>1413</v>
      </c>
      <c r="D20" s="144"/>
      <c r="E20" s="145"/>
      <c r="F20" s="144"/>
      <c r="G20" s="145"/>
      <c r="H20" s="262"/>
      <c r="I20" s="241"/>
      <c r="J20" s="241"/>
      <c r="K20" s="241"/>
      <c r="L20" s="241"/>
      <c r="M20" s="84"/>
      <c r="N20" s="140"/>
      <c r="O20" s="140"/>
      <c r="P20" s="140"/>
      <c r="Q20" s="140"/>
      <c r="R20" s="140"/>
      <c r="S20" s="140"/>
      <c r="T20" s="83"/>
      <c r="U20" s="145"/>
      <c r="V20" s="87"/>
      <c r="W20" s="281" t="s">
        <v>871</v>
      </c>
      <c r="X20" s="282"/>
      <c r="Y20" s="282"/>
      <c r="Z20" s="282"/>
      <c r="AA20" s="282"/>
      <c r="AB20" s="247" t="s">
        <v>870</v>
      </c>
      <c r="AC20" s="248"/>
      <c r="AD20" s="248"/>
      <c r="AE20" s="248"/>
      <c r="AF20" s="248"/>
      <c r="AG20" s="248"/>
      <c r="AH20" s="248"/>
      <c r="AI20" s="248"/>
      <c r="AJ20" s="248"/>
      <c r="AK20" s="248"/>
      <c r="AL20" s="53" t="s">
        <v>810</v>
      </c>
      <c r="AM20" s="290">
        <f>AM17</f>
        <v>0.7</v>
      </c>
      <c r="AN20" s="290"/>
      <c r="AO20" s="127"/>
      <c r="AP20" s="127"/>
      <c r="AQ20" s="127"/>
      <c r="AR20" s="128"/>
      <c r="AS20" s="178">
        <f>ROUND(ROUND(I23*$U$44,0)*AM20,0)</f>
        <v>452</v>
      </c>
      <c r="AT20" s="14"/>
    </row>
    <row r="21" spans="1:46" ht="17.2" customHeight="1" x14ac:dyDescent="0.3">
      <c r="A21" s="10">
        <v>21</v>
      </c>
      <c r="B21" s="12">
        <v>8809</v>
      </c>
      <c r="C21" s="51" t="s">
        <v>1412</v>
      </c>
      <c r="D21" s="144"/>
      <c r="E21" s="145"/>
      <c r="F21" s="144"/>
      <c r="G21" s="145"/>
      <c r="H21" s="134"/>
      <c r="I21" s="135"/>
      <c r="J21" s="135"/>
      <c r="K21" s="135"/>
      <c r="L21" s="135"/>
      <c r="M21" s="84"/>
      <c r="N21" s="140"/>
      <c r="O21" s="140"/>
      <c r="P21" s="140"/>
      <c r="Q21" s="140"/>
      <c r="R21" s="140"/>
      <c r="S21" s="140"/>
      <c r="T21" s="83"/>
      <c r="U21" s="145"/>
      <c r="V21" s="87"/>
      <c r="W21" s="281"/>
      <c r="X21" s="282"/>
      <c r="Y21" s="282"/>
      <c r="Z21" s="282"/>
      <c r="AA21" s="282"/>
      <c r="AB21" s="247" t="s">
        <v>868</v>
      </c>
      <c r="AC21" s="248"/>
      <c r="AD21" s="248"/>
      <c r="AE21" s="248"/>
      <c r="AF21" s="248"/>
      <c r="AG21" s="248"/>
      <c r="AH21" s="248"/>
      <c r="AI21" s="248"/>
      <c r="AJ21" s="248"/>
      <c r="AK21" s="248"/>
      <c r="AL21" s="53" t="s">
        <v>810</v>
      </c>
      <c r="AM21" s="290">
        <f>AM18</f>
        <v>0.5</v>
      </c>
      <c r="AN21" s="290"/>
      <c r="AO21" s="133"/>
      <c r="AP21" s="127"/>
      <c r="AQ21" s="127"/>
      <c r="AR21" s="128"/>
      <c r="AS21" s="178">
        <f>ROUND(ROUND(I23*$U$44,0)*AM21,0)</f>
        <v>323</v>
      </c>
      <c r="AT21" s="14"/>
    </row>
    <row r="22" spans="1:46" ht="17.2" customHeight="1" x14ac:dyDescent="0.3">
      <c r="A22" s="10">
        <v>21</v>
      </c>
      <c r="B22" s="12">
        <v>8123</v>
      </c>
      <c r="C22" s="51" t="s">
        <v>1411</v>
      </c>
      <c r="D22" s="144"/>
      <c r="E22" s="145"/>
      <c r="F22" s="144"/>
      <c r="G22" s="145"/>
      <c r="H22" s="44"/>
      <c r="I22" s="2"/>
      <c r="M22" s="243" t="s">
        <v>837</v>
      </c>
      <c r="N22" s="239"/>
      <c r="O22" s="239"/>
      <c r="P22" s="239"/>
      <c r="Q22" s="239"/>
      <c r="R22" s="239"/>
      <c r="S22" s="239"/>
      <c r="T22" s="240"/>
      <c r="U22" s="145"/>
      <c r="V22" s="145"/>
      <c r="W22" s="9"/>
      <c r="X22" s="47"/>
      <c r="Y22" s="47"/>
      <c r="Z22" s="7"/>
      <c r="AA22" s="63"/>
      <c r="AB22" s="34"/>
      <c r="AC22" s="34"/>
      <c r="AD22" s="53"/>
      <c r="AE22" s="53"/>
      <c r="AF22" s="34"/>
      <c r="AG22" s="34"/>
      <c r="AH22" s="34"/>
      <c r="AI22" s="34"/>
      <c r="AJ22" s="34"/>
      <c r="AK22" s="34"/>
      <c r="AL22" s="53"/>
      <c r="AM22" s="290"/>
      <c r="AN22" s="290"/>
      <c r="AO22" s="34"/>
      <c r="AP22" s="127"/>
      <c r="AQ22" s="127"/>
      <c r="AR22" s="128"/>
      <c r="AS22" s="178">
        <f>ROUND(ROUND(I23*S24,0)*$U$44,0)</f>
        <v>623</v>
      </c>
      <c r="AT22" s="14"/>
    </row>
    <row r="23" spans="1:46" ht="17.2" customHeight="1" x14ac:dyDescent="0.3">
      <c r="A23" s="10">
        <v>21</v>
      </c>
      <c r="B23" s="12">
        <v>8124</v>
      </c>
      <c r="C23" s="51" t="s">
        <v>1410</v>
      </c>
      <c r="D23" s="144"/>
      <c r="E23" s="145"/>
      <c r="F23" s="144"/>
      <c r="G23" s="145"/>
      <c r="H23" s="44"/>
      <c r="I23" s="295">
        <f>'5療養介護(基本)'!I22</f>
        <v>922</v>
      </c>
      <c r="J23" s="295"/>
      <c r="K23" s="2" t="s">
        <v>809</v>
      </c>
      <c r="L23" s="140"/>
      <c r="M23" s="262"/>
      <c r="N23" s="241"/>
      <c r="O23" s="241"/>
      <c r="P23" s="241"/>
      <c r="Q23" s="241"/>
      <c r="R23" s="241"/>
      <c r="S23" s="241"/>
      <c r="T23" s="242"/>
      <c r="U23" s="145"/>
      <c r="V23" s="87"/>
      <c r="W23" s="281" t="s">
        <v>871</v>
      </c>
      <c r="X23" s="282"/>
      <c r="Y23" s="282"/>
      <c r="Z23" s="282"/>
      <c r="AA23" s="282"/>
      <c r="AB23" s="247" t="s">
        <v>870</v>
      </c>
      <c r="AC23" s="248"/>
      <c r="AD23" s="248"/>
      <c r="AE23" s="248"/>
      <c r="AF23" s="248"/>
      <c r="AG23" s="248"/>
      <c r="AH23" s="248"/>
      <c r="AI23" s="248"/>
      <c r="AJ23" s="248"/>
      <c r="AK23" s="248"/>
      <c r="AL23" s="53" t="s">
        <v>810</v>
      </c>
      <c r="AM23" s="290">
        <f>AM20</f>
        <v>0.7</v>
      </c>
      <c r="AN23" s="290"/>
      <c r="AO23" s="34"/>
      <c r="AP23" s="127"/>
      <c r="AQ23" s="127"/>
      <c r="AR23" s="128"/>
      <c r="AS23" s="178">
        <f>ROUND(ROUND(ROUND(I23*S24,0)*$U$44,0)*AM23,0)</f>
        <v>436</v>
      </c>
      <c r="AT23" s="14"/>
    </row>
    <row r="24" spans="1:46" ht="17.2" customHeight="1" x14ac:dyDescent="0.3">
      <c r="A24" s="10">
        <v>21</v>
      </c>
      <c r="B24" s="12">
        <v>8810</v>
      </c>
      <c r="C24" s="51" t="s">
        <v>1409</v>
      </c>
      <c r="D24" s="144"/>
      <c r="E24" s="145"/>
      <c r="F24" s="144"/>
      <c r="G24" s="145"/>
      <c r="H24" s="84"/>
      <c r="I24" s="140"/>
      <c r="J24" s="140"/>
      <c r="K24" s="140"/>
      <c r="L24" s="140"/>
      <c r="M24" s="42"/>
      <c r="N24" s="8"/>
      <c r="O24" s="100"/>
      <c r="P24" s="100"/>
      <c r="Q24" s="100"/>
      <c r="R24" s="126" t="s">
        <v>810</v>
      </c>
      <c r="S24" s="236">
        <f>S18</f>
        <v>0.96499999999999997</v>
      </c>
      <c r="T24" s="237"/>
      <c r="U24" s="145"/>
      <c r="V24" s="87"/>
      <c r="W24" s="281"/>
      <c r="X24" s="282"/>
      <c r="Y24" s="282"/>
      <c r="Z24" s="282"/>
      <c r="AA24" s="282"/>
      <c r="AB24" s="247" t="s">
        <v>868</v>
      </c>
      <c r="AC24" s="248"/>
      <c r="AD24" s="248"/>
      <c r="AE24" s="248"/>
      <c r="AF24" s="248"/>
      <c r="AG24" s="248"/>
      <c r="AH24" s="248"/>
      <c r="AI24" s="248"/>
      <c r="AJ24" s="248"/>
      <c r="AK24" s="248"/>
      <c r="AL24" s="53" t="s">
        <v>810</v>
      </c>
      <c r="AM24" s="290">
        <f>AM21</f>
        <v>0.5</v>
      </c>
      <c r="AN24" s="290"/>
      <c r="AO24" s="7"/>
      <c r="AP24" s="63"/>
      <c r="AQ24" s="63"/>
      <c r="AR24" s="117"/>
      <c r="AS24" s="178">
        <f>ROUND(ROUND(ROUND(I23*S24,0)*$U$44,0)*AM24,0)</f>
        <v>312</v>
      </c>
      <c r="AT24" s="14"/>
    </row>
    <row r="25" spans="1:46" ht="17.2" customHeight="1" x14ac:dyDescent="0.3">
      <c r="A25" s="10">
        <v>21</v>
      </c>
      <c r="B25" s="12">
        <v>8811</v>
      </c>
      <c r="C25" s="51" t="s">
        <v>1408</v>
      </c>
      <c r="D25" s="144"/>
      <c r="E25" s="145"/>
      <c r="F25" s="144"/>
      <c r="G25" s="145"/>
      <c r="H25" s="84"/>
      <c r="I25" s="140"/>
      <c r="J25" s="140"/>
      <c r="K25" s="140"/>
      <c r="L25" s="83"/>
      <c r="M25" s="2"/>
      <c r="N25" s="159"/>
      <c r="O25" s="159"/>
      <c r="P25" s="159"/>
      <c r="Q25" s="159"/>
      <c r="R25" s="159"/>
      <c r="S25" s="159"/>
      <c r="T25" s="159"/>
      <c r="U25" s="144"/>
      <c r="V25" s="145"/>
      <c r="W25" s="86"/>
      <c r="X25" s="7"/>
      <c r="Y25" s="30"/>
      <c r="Z25" s="7"/>
      <c r="AA25" s="63"/>
      <c r="AB25" s="7"/>
      <c r="AC25" s="7"/>
      <c r="AD25" s="59"/>
      <c r="AE25" s="59"/>
      <c r="AF25" s="7"/>
      <c r="AG25" s="7"/>
      <c r="AH25" s="7"/>
      <c r="AI25" s="7"/>
      <c r="AJ25" s="7"/>
      <c r="AK25" s="7"/>
      <c r="AL25" s="59"/>
      <c r="AM25" s="249"/>
      <c r="AN25" s="250"/>
      <c r="AO25" s="241" t="s">
        <v>877</v>
      </c>
      <c r="AP25" s="241"/>
      <c r="AQ25" s="241"/>
      <c r="AR25" s="242"/>
      <c r="AS25" s="167">
        <f>ROUND(I23*$U$44,0)-AO28</f>
        <v>640</v>
      </c>
      <c r="AT25" s="14"/>
    </row>
    <row r="26" spans="1:46" ht="17.2" customHeight="1" x14ac:dyDescent="0.3">
      <c r="A26" s="10">
        <v>21</v>
      </c>
      <c r="B26" s="12">
        <v>8812</v>
      </c>
      <c r="C26" s="51" t="s">
        <v>1407</v>
      </c>
      <c r="D26" s="144"/>
      <c r="E26" s="145"/>
      <c r="F26" s="144"/>
      <c r="G26" s="145"/>
      <c r="H26" s="84"/>
      <c r="I26" s="140"/>
      <c r="J26" s="140"/>
      <c r="K26" s="140"/>
      <c r="L26" s="83"/>
      <c r="M26" s="2"/>
      <c r="N26" s="159"/>
      <c r="O26" s="159"/>
      <c r="P26" s="159"/>
      <c r="Q26" s="159"/>
      <c r="R26" s="159"/>
      <c r="S26" s="159"/>
      <c r="T26" s="159"/>
      <c r="U26" s="144"/>
      <c r="V26" s="87"/>
      <c r="W26" s="281" t="s">
        <v>871</v>
      </c>
      <c r="X26" s="282"/>
      <c r="Y26" s="282"/>
      <c r="Z26" s="282"/>
      <c r="AA26" s="283"/>
      <c r="AB26" s="247" t="s">
        <v>870</v>
      </c>
      <c r="AC26" s="248"/>
      <c r="AD26" s="248"/>
      <c r="AE26" s="248"/>
      <c r="AF26" s="248"/>
      <c r="AG26" s="248"/>
      <c r="AH26" s="248"/>
      <c r="AI26" s="248"/>
      <c r="AJ26" s="248"/>
      <c r="AK26" s="248"/>
      <c r="AL26" s="126" t="s">
        <v>810</v>
      </c>
      <c r="AM26" s="255">
        <f>AM23</f>
        <v>0.7</v>
      </c>
      <c r="AN26" s="289"/>
      <c r="AO26" s="262"/>
      <c r="AP26" s="241"/>
      <c r="AQ26" s="241"/>
      <c r="AR26" s="242"/>
      <c r="AS26" s="167">
        <f>ROUND(ROUND(I23*$U$44,0)*AM26,0)-AO28</f>
        <v>447</v>
      </c>
      <c r="AT26" s="14"/>
    </row>
    <row r="27" spans="1:46" ht="17.2" customHeight="1" x14ac:dyDescent="0.3">
      <c r="A27" s="10">
        <v>21</v>
      </c>
      <c r="B27" s="12">
        <v>8813</v>
      </c>
      <c r="C27" s="51" t="s">
        <v>1406</v>
      </c>
      <c r="D27" s="144"/>
      <c r="E27" s="145"/>
      <c r="F27" s="144"/>
      <c r="G27" s="145"/>
      <c r="H27" s="84"/>
      <c r="I27" s="140"/>
      <c r="J27" s="140"/>
      <c r="K27" s="140"/>
      <c r="L27" s="83"/>
      <c r="M27" s="2"/>
      <c r="N27" s="159"/>
      <c r="O27" s="159"/>
      <c r="P27" s="159"/>
      <c r="Q27" s="159"/>
      <c r="R27" s="159"/>
      <c r="S27" s="159"/>
      <c r="T27" s="159"/>
      <c r="U27" s="144"/>
      <c r="V27" s="87"/>
      <c r="W27" s="281"/>
      <c r="X27" s="282"/>
      <c r="Y27" s="282"/>
      <c r="Z27" s="282"/>
      <c r="AA27" s="283"/>
      <c r="AB27" s="247" t="s">
        <v>868</v>
      </c>
      <c r="AC27" s="248"/>
      <c r="AD27" s="248"/>
      <c r="AE27" s="248"/>
      <c r="AF27" s="248"/>
      <c r="AG27" s="248"/>
      <c r="AH27" s="248"/>
      <c r="AI27" s="248"/>
      <c r="AJ27" s="248"/>
      <c r="AK27" s="248"/>
      <c r="AL27" s="53" t="s">
        <v>810</v>
      </c>
      <c r="AM27" s="290">
        <f>AM24</f>
        <v>0.5</v>
      </c>
      <c r="AN27" s="291"/>
      <c r="AO27" s="134"/>
      <c r="AP27" s="130"/>
      <c r="AQ27" s="130"/>
      <c r="AR27" s="131"/>
      <c r="AS27" s="167">
        <f>ROUND(ROUND(I23*$U$44,0)*AM27,0)-5</f>
        <v>318</v>
      </c>
      <c r="AT27" s="14"/>
    </row>
    <row r="28" spans="1:46" ht="17.2" customHeight="1" x14ac:dyDescent="0.3">
      <c r="A28" s="10">
        <v>21</v>
      </c>
      <c r="B28" s="12">
        <v>8814</v>
      </c>
      <c r="C28" s="51" t="s">
        <v>1405</v>
      </c>
      <c r="D28" s="144"/>
      <c r="E28" s="145"/>
      <c r="F28" s="144"/>
      <c r="G28" s="145"/>
      <c r="H28" s="84"/>
      <c r="I28" s="140"/>
      <c r="J28" s="140"/>
      <c r="K28" s="140"/>
      <c r="L28" s="83"/>
      <c r="M28" s="239" t="s">
        <v>837</v>
      </c>
      <c r="N28" s="239"/>
      <c r="O28" s="239"/>
      <c r="P28" s="239"/>
      <c r="Q28" s="239"/>
      <c r="R28" s="239"/>
      <c r="S28" s="239"/>
      <c r="T28" s="240"/>
      <c r="U28" s="144"/>
      <c r="V28" s="145"/>
      <c r="W28" s="9"/>
      <c r="X28" s="47"/>
      <c r="Y28" s="47"/>
      <c r="Z28" s="7"/>
      <c r="AA28" s="63"/>
      <c r="AB28" s="7"/>
      <c r="AC28" s="7"/>
      <c r="AD28" s="59"/>
      <c r="AE28" s="59"/>
      <c r="AF28" s="7"/>
      <c r="AG28" s="7"/>
      <c r="AH28" s="7"/>
      <c r="AI28" s="7"/>
      <c r="AJ28" s="7"/>
      <c r="AK28" s="7"/>
      <c r="AL28" s="59"/>
      <c r="AM28" s="249"/>
      <c r="AN28" s="250"/>
      <c r="AO28" s="36">
        <f>AO16</f>
        <v>5</v>
      </c>
      <c r="AP28" s="69" t="s">
        <v>873</v>
      </c>
      <c r="AQ28" s="130"/>
      <c r="AR28" s="131"/>
      <c r="AS28" s="167">
        <f>ROUND(ROUND(I23*S30,0)*$U$44,0)-AO28</f>
        <v>618</v>
      </c>
      <c r="AT28" s="14"/>
    </row>
    <row r="29" spans="1:46" ht="17.2" customHeight="1" x14ac:dyDescent="0.3">
      <c r="A29" s="10">
        <v>21</v>
      </c>
      <c r="B29" s="12">
        <v>8815</v>
      </c>
      <c r="C29" s="51" t="s">
        <v>1404</v>
      </c>
      <c r="D29" s="144"/>
      <c r="E29" s="145"/>
      <c r="F29" s="144"/>
      <c r="G29" s="145"/>
      <c r="H29" s="84"/>
      <c r="I29" s="140"/>
      <c r="J29" s="140"/>
      <c r="K29" s="140"/>
      <c r="L29" s="83"/>
      <c r="M29" s="241"/>
      <c r="N29" s="241"/>
      <c r="O29" s="241"/>
      <c r="P29" s="241"/>
      <c r="Q29" s="241"/>
      <c r="R29" s="241"/>
      <c r="S29" s="241"/>
      <c r="T29" s="242"/>
      <c r="U29" s="144"/>
      <c r="V29" s="87"/>
      <c r="W29" s="281" t="s">
        <v>871</v>
      </c>
      <c r="X29" s="282"/>
      <c r="Y29" s="282"/>
      <c r="Z29" s="282"/>
      <c r="AA29" s="283"/>
      <c r="AB29" s="247" t="s">
        <v>870</v>
      </c>
      <c r="AC29" s="248"/>
      <c r="AD29" s="248"/>
      <c r="AE29" s="248"/>
      <c r="AF29" s="248"/>
      <c r="AG29" s="248"/>
      <c r="AH29" s="248"/>
      <c r="AI29" s="248"/>
      <c r="AJ29" s="248"/>
      <c r="AK29" s="248"/>
      <c r="AL29" s="126" t="s">
        <v>810</v>
      </c>
      <c r="AM29" s="255">
        <f>AM26</f>
        <v>0.7</v>
      </c>
      <c r="AN29" s="289"/>
      <c r="AO29" s="44"/>
      <c r="AP29" s="130"/>
      <c r="AQ29" s="130"/>
      <c r="AR29" s="131"/>
      <c r="AS29" s="167">
        <f>ROUND(ROUND(ROUND(I23*S30,0)*$U$44,0)*AM29,0)-AO28</f>
        <v>431</v>
      </c>
      <c r="AT29" s="14"/>
    </row>
    <row r="30" spans="1:46" ht="17.2" customHeight="1" x14ac:dyDescent="0.3">
      <c r="A30" s="10">
        <v>21</v>
      </c>
      <c r="B30" s="12">
        <v>8816</v>
      </c>
      <c r="C30" s="51" t="s">
        <v>1403</v>
      </c>
      <c r="D30" s="144"/>
      <c r="E30" s="145"/>
      <c r="F30" s="144"/>
      <c r="G30" s="145"/>
      <c r="H30" s="84"/>
      <c r="I30" s="140"/>
      <c r="J30" s="140"/>
      <c r="K30" s="140"/>
      <c r="L30" s="83"/>
      <c r="M30" s="69"/>
      <c r="N30" s="69"/>
      <c r="O30" s="69"/>
      <c r="P30" s="69"/>
      <c r="Q30" s="69"/>
      <c r="R30" s="142" t="s">
        <v>810</v>
      </c>
      <c r="S30" s="252">
        <f>S24</f>
        <v>0.96499999999999997</v>
      </c>
      <c r="T30" s="253"/>
      <c r="U30" s="144"/>
      <c r="V30" s="87"/>
      <c r="W30" s="281"/>
      <c r="X30" s="282"/>
      <c r="Y30" s="282"/>
      <c r="Z30" s="282"/>
      <c r="AA30" s="283"/>
      <c r="AB30" s="247" t="s">
        <v>868</v>
      </c>
      <c r="AC30" s="248"/>
      <c r="AD30" s="248"/>
      <c r="AE30" s="248"/>
      <c r="AF30" s="248"/>
      <c r="AG30" s="248"/>
      <c r="AH30" s="248"/>
      <c r="AI30" s="248"/>
      <c r="AJ30" s="248"/>
      <c r="AK30" s="248"/>
      <c r="AL30" s="53" t="s">
        <v>810</v>
      </c>
      <c r="AM30" s="290">
        <f>AM27</f>
        <v>0.5</v>
      </c>
      <c r="AN30" s="291"/>
      <c r="AO30" s="44"/>
      <c r="AP30" s="130"/>
      <c r="AQ30" s="130"/>
      <c r="AR30" s="131"/>
      <c r="AS30" s="167">
        <f>ROUND(ROUND(ROUND(I23*S30,0)*$U$44,0)*AM30,0)-AO28</f>
        <v>307</v>
      </c>
      <c r="AT30" s="14"/>
    </row>
    <row r="31" spans="1:46" ht="17.2" customHeight="1" x14ac:dyDescent="0.3">
      <c r="A31" s="10">
        <v>21</v>
      </c>
      <c r="B31" s="12">
        <v>8131</v>
      </c>
      <c r="C31" s="51" t="s">
        <v>1402</v>
      </c>
      <c r="D31" s="144"/>
      <c r="E31" s="145"/>
      <c r="F31" s="144"/>
      <c r="G31" s="145"/>
      <c r="H31" s="243" t="s">
        <v>897</v>
      </c>
      <c r="I31" s="239"/>
      <c r="J31" s="239"/>
      <c r="K31" s="239"/>
      <c r="L31" s="239"/>
      <c r="M31" s="48"/>
      <c r="N31" s="76"/>
      <c r="O31" s="76"/>
      <c r="P31" s="76"/>
      <c r="Q31" s="76"/>
      <c r="R31" s="76"/>
      <c r="S31" s="76"/>
      <c r="T31" s="103"/>
      <c r="U31" s="145"/>
      <c r="V31" s="145"/>
      <c r="W31" s="86"/>
      <c r="X31" s="7"/>
      <c r="Y31" s="30"/>
      <c r="Z31" s="7"/>
      <c r="AA31" s="63"/>
      <c r="AB31" s="34"/>
      <c r="AC31" s="34"/>
      <c r="AD31" s="53"/>
      <c r="AE31" s="53"/>
      <c r="AF31" s="34"/>
      <c r="AG31" s="34"/>
      <c r="AH31" s="34"/>
      <c r="AI31" s="34"/>
      <c r="AJ31" s="34"/>
      <c r="AK31" s="34"/>
      <c r="AL31" s="53"/>
      <c r="AM31" s="290"/>
      <c r="AN31" s="290"/>
      <c r="AO31" s="127"/>
      <c r="AP31" s="127"/>
      <c r="AQ31" s="127"/>
      <c r="AR31" s="128"/>
      <c r="AS31" s="178">
        <f>ROUND(I35*$U$44,0)</f>
        <v>613</v>
      </c>
      <c r="AT31" s="14"/>
    </row>
    <row r="32" spans="1:46" ht="17.2" customHeight="1" x14ac:dyDescent="0.3">
      <c r="A32" s="10">
        <v>21</v>
      </c>
      <c r="B32" s="12">
        <v>8132</v>
      </c>
      <c r="C32" s="51" t="s">
        <v>1401</v>
      </c>
      <c r="D32" s="144"/>
      <c r="E32" s="145"/>
      <c r="F32" s="144"/>
      <c r="G32" s="145"/>
      <c r="H32" s="262"/>
      <c r="I32" s="241"/>
      <c r="J32" s="241"/>
      <c r="K32" s="241"/>
      <c r="L32" s="241"/>
      <c r="M32" s="84"/>
      <c r="N32" s="140"/>
      <c r="O32" s="140"/>
      <c r="P32" s="140"/>
      <c r="Q32" s="140"/>
      <c r="R32" s="140"/>
      <c r="S32" s="140"/>
      <c r="T32" s="83"/>
      <c r="U32" s="145"/>
      <c r="V32" s="87"/>
      <c r="W32" s="281" t="s">
        <v>871</v>
      </c>
      <c r="X32" s="282"/>
      <c r="Y32" s="282"/>
      <c r="Z32" s="282"/>
      <c r="AA32" s="282"/>
      <c r="AB32" s="247" t="s">
        <v>870</v>
      </c>
      <c r="AC32" s="248"/>
      <c r="AD32" s="248"/>
      <c r="AE32" s="248"/>
      <c r="AF32" s="248"/>
      <c r="AG32" s="248"/>
      <c r="AH32" s="248"/>
      <c r="AI32" s="248"/>
      <c r="AJ32" s="248"/>
      <c r="AK32" s="248"/>
      <c r="AL32" s="53" t="s">
        <v>810</v>
      </c>
      <c r="AM32" s="290">
        <f>AM29</f>
        <v>0.7</v>
      </c>
      <c r="AN32" s="290"/>
      <c r="AO32" s="127"/>
      <c r="AP32" s="127"/>
      <c r="AQ32" s="127"/>
      <c r="AR32" s="128"/>
      <c r="AS32" s="178">
        <f>ROUND(ROUND(I35*$U$44,0)*AM32,0)</f>
        <v>429</v>
      </c>
      <c r="AT32" s="14"/>
    </row>
    <row r="33" spans="1:46" ht="17.2" customHeight="1" x14ac:dyDescent="0.3">
      <c r="A33" s="10">
        <v>21</v>
      </c>
      <c r="B33" s="12">
        <v>8817</v>
      </c>
      <c r="C33" s="51" t="s">
        <v>1400</v>
      </c>
      <c r="D33" s="144"/>
      <c r="E33" s="145"/>
      <c r="F33" s="144"/>
      <c r="G33" s="145"/>
      <c r="H33" s="134"/>
      <c r="I33" s="135"/>
      <c r="J33" s="135"/>
      <c r="K33" s="135"/>
      <c r="L33" s="135"/>
      <c r="M33" s="84"/>
      <c r="N33" s="140"/>
      <c r="O33" s="140"/>
      <c r="P33" s="140"/>
      <c r="Q33" s="140"/>
      <c r="R33" s="140"/>
      <c r="S33" s="140"/>
      <c r="T33" s="83"/>
      <c r="U33" s="145"/>
      <c r="V33" s="87"/>
      <c r="W33" s="281"/>
      <c r="X33" s="282"/>
      <c r="Y33" s="282"/>
      <c r="Z33" s="282"/>
      <c r="AA33" s="282"/>
      <c r="AB33" s="247" t="s">
        <v>868</v>
      </c>
      <c r="AC33" s="248"/>
      <c r="AD33" s="248"/>
      <c r="AE33" s="248"/>
      <c r="AF33" s="248"/>
      <c r="AG33" s="248"/>
      <c r="AH33" s="248"/>
      <c r="AI33" s="248"/>
      <c r="AJ33" s="248"/>
      <c r="AK33" s="248"/>
      <c r="AL33" s="53" t="s">
        <v>810</v>
      </c>
      <c r="AM33" s="290">
        <f>AM30</f>
        <v>0.5</v>
      </c>
      <c r="AN33" s="290"/>
      <c r="AO33" s="133"/>
      <c r="AP33" s="127"/>
      <c r="AQ33" s="127"/>
      <c r="AR33" s="128"/>
      <c r="AS33" s="178">
        <f>ROUND(ROUND(I35*$U$44,0)*AM33,0)</f>
        <v>307</v>
      </c>
      <c r="AT33" s="14"/>
    </row>
    <row r="34" spans="1:46" ht="17.2" customHeight="1" x14ac:dyDescent="0.3">
      <c r="A34" s="10">
        <v>21</v>
      </c>
      <c r="B34" s="12">
        <v>8133</v>
      </c>
      <c r="C34" s="51" t="s">
        <v>1399</v>
      </c>
      <c r="D34" s="144"/>
      <c r="E34" s="145"/>
      <c r="F34" s="144"/>
      <c r="G34" s="145"/>
      <c r="H34" s="44"/>
      <c r="I34" s="2"/>
      <c r="J34" s="2"/>
      <c r="K34" s="140"/>
      <c r="L34" s="83"/>
      <c r="M34" s="243" t="s">
        <v>837</v>
      </c>
      <c r="N34" s="239"/>
      <c r="O34" s="239"/>
      <c r="P34" s="239"/>
      <c r="Q34" s="239"/>
      <c r="R34" s="239"/>
      <c r="S34" s="239"/>
      <c r="T34" s="240"/>
      <c r="U34" s="144"/>
      <c r="V34" s="145"/>
      <c r="W34" s="9"/>
      <c r="X34" s="47"/>
      <c r="Y34" s="47"/>
      <c r="Z34" s="7"/>
      <c r="AA34" s="63"/>
      <c r="AB34" s="34"/>
      <c r="AC34" s="34"/>
      <c r="AD34" s="53"/>
      <c r="AE34" s="53"/>
      <c r="AF34" s="34"/>
      <c r="AG34" s="34"/>
      <c r="AH34" s="34"/>
      <c r="AI34" s="34"/>
      <c r="AJ34" s="34"/>
      <c r="AK34" s="34"/>
      <c r="AL34" s="53"/>
      <c r="AM34" s="290"/>
      <c r="AN34" s="290"/>
      <c r="AO34" s="34"/>
      <c r="AP34" s="127"/>
      <c r="AQ34" s="127"/>
      <c r="AR34" s="128"/>
      <c r="AS34" s="178">
        <f>ROUND(ROUND(I35*S36,0)*$U$44,0)</f>
        <v>591</v>
      </c>
      <c r="AT34" s="14"/>
    </row>
    <row r="35" spans="1:46" ht="17.2" customHeight="1" x14ac:dyDescent="0.3">
      <c r="A35" s="10">
        <v>21</v>
      </c>
      <c r="B35" s="12">
        <v>8134</v>
      </c>
      <c r="C35" s="51" t="s">
        <v>1398</v>
      </c>
      <c r="D35" s="144"/>
      <c r="E35" s="145"/>
      <c r="F35" s="144"/>
      <c r="G35" s="145"/>
      <c r="H35" s="44"/>
      <c r="I35" s="295">
        <f>'5療養介護(基本)'!I34</f>
        <v>875</v>
      </c>
      <c r="J35" s="295"/>
      <c r="K35" s="2" t="s">
        <v>809</v>
      </c>
      <c r="L35" s="43"/>
      <c r="M35" s="262"/>
      <c r="N35" s="241"/>
      <c r="O35" s="241"/>
      <c r="P35" s="241"/>
      <c r="Q35" s="241"/>
      <c r="R35" s="241"/>
      <c r="S35" s="241"/>
      <c r="T35" s="242"/>
      <c r="U35" s="144"/>
      <c r="V35" s="87"/>
      <c r="W35" s="281" t="s">
        <v>871</v>
      </c>
      <c r="X35" s="282"/>
      <c r="Y35" s="282"/>
      <c r="Z35" s="282"/>
      <c r="AA35" s="282"/>
      <c r="AB35" s="247" t="s">
        <v>870</v>
      </c>
      <c r="AC35" s="248"/>
      <c r="AD35" s="248"/>
      <c r="AE35" s="248"/>
      <c r="AF35" s="248"/>
      <c r="AG35" s="248"/>
      <c r="AH35" s="248"/>
      <c r="AI35" s="248"/>
      <c r="AJ35" s="248"/>
      <c r="AK35" s="248"/>
      <c r="AL35" s="53" t="s">
        <v>810</v>
      </c>
      <c r="AM35" s="290">
        <f>AM32</f>
        <v>0.7</v>
      </c>
      <c r="AN35" s="290"/>
      <c r="AO35" s="34"/>
      <c r="AP35" s="127"/>
      <c r="AQ35" s="127"/>
      <c r="AR35" s="128"/>
      <c r="AS35" s="178">
        <f>ROUND(ROUND(ROUND(I35*S36,0)*$U$44,0)*AM35,0)</f>
        <v>414</v>
      </c>
      <c r="AT35" s="14"/>
    </row>
    <row r="36" spans="1:46" ht="17.2" customHeight="1" x14ac:dyDescent="0.3">
      <c r="A36" s="10">
        <v>21</v>
      </c>
      <c r="B36" s="12">
        <v>8818</v>
      </c>
      <c r="C36" s="51" t="s">
        <v>1397</v>
      </c>
      <c r="D36" s="144"/>
      <c r="E36" s="145"/>
      <c r="F36" s="146"/>
      <c r="G36" s="147"/>
      <c r="H36" s="44"/>
      <c r="I36" s="140"/>
      <c r="J36" s="140"/>
      <c r="K36" s="140"/>
      <c r="L36" s="83"/>
      <c r="M36" s="42"/>
      <c r="N36" s="8"/>
      <c r="O36" s="100"/>
      <c r="P36" s="100"/>
      <c r="Q36" s="100"/>
      <c r="R36" s="126" t="s">
        <v>810</v>
      </c>
      <c r="S36" s="236">
        <f>S30</f>
        <v>0.96499999999999997</v>
      </c>
      <c r="T36" s="237"/>
      <c r="U36" s="144"/>
      <c r="V36" s="87"/>
      <c r="W36" s="281"/>
      <c r="X36" s="282"/>
      <c r="Y36" s="282"/>
      <c r="Z36" s="282"/>
      <c r="AA36" s="282"/>
      <c r="AB36" s="247" t="s">
        <v>868</v>
      </c>
      <c r="AC36" s="248"/>
      <c r="AD36" s="248"/>
      <c r="AE36" s="248"/>
      <c r="AF36" s="248"/>
      <c r="AG36" s="248"/>
      <c r="AH36" s="248"/>
      <c r="AI36" s="248"/>
      <c r="AJ36" s="248"/>
      <c r="AK36" s="248"/>
      <c r="AL36" s="53" t="s">
        <v>810</v>
      </c>
      <c r="AM36" s="290">
        <f>AM33</f>
        <v>0.5</v>
      </c>
      <c r="AN36" s="290"/>
      <c r="AO36" s="7"/>
      <c r="AP36" s="63"/>
      <c r="AQ36" s="63"/>
      <c r="AR36" s="117"/>
      <c r="AS36" s="178">
        <f>ROUND(ROUND(ROUND(I35*S36,0)*$U$44,0)*AM36,0)</f>
        <v>296</v>
      </c>
      <c r="AT36" s="14"/>
    </row>
    <row r="37" spans="1:46" ht="17.2" customHeight="1" x14ac:dyDescent="0.3">
      <c r="A37" s="10">
        <v>21</v>
      </c>
      <c r="B37" s="12">
        <v>8819</v>
      </c>
      <c r="C37" s="51" t="s">
        <v>1396</v>
      </c>
      <c r="D37" s="144"/>
      <c r="E37" s="145"/>
      <c r="F37" s="144"/>
      <c r="G37" s="145"/>
      <c r="H37" s="84"/>
      <c r="I37" s="140"/>
      <c r="J37" s="140"/>
      <c r="K37" s="140"/>
      <c r="L37" s="83"/>
      <c r="M37" s="2"/>
      <c r="N37" s="159"/>
      <c r="O37" s="159"/>
      <c r="P37" s="159"/>
      <c r="Q37" s="159"/>
      <c r="R37" s="159"/>
      <c r="S37" s="159"/>
      <c r="T37" s="159"/>
      <c r="U37" s="146"/>
      <c r="V37" s="147"/>
      <c r="W37" s="86"/>
      <c r="X37" s="7"/>
      <c r="Y37" s="30"/>
      <c r="Z37" s="7"/>
      <c r="AA37" s="63"/>
      <c r="AB37" s="7"/>
      <c r="AC37" s="7"/>
      <c r="AD37" s="59"/>
      <c r="AE37" s="59"/>
      <c r="AF37" s="7"/>
      <c r="AG37" s="7"/>
      <c r="AH37" s="7"/>
      <c r="AI37" s="7"/>
      <c r="AJ37" s="7"/>
      <c r="AK37" s="7"/>
      <c r="AL37" s="59"/>
      <c r="AM37" s="249"/>
      <c r="AN37" s="250"/>
      <c r="AO37" s="241" t="s">
        <v>877</v>
      </c>
      <c r="AP37" s="241"/>
      <c r="AQ37" s="241"/>
      <c r="AR37" s="242"/>
      <c r="AS37" s="167">
        <f>ROUND(I35*$U$44,0)-AO40</f>
        <v>608</v>
      </c>
      <c r="AT37" s="14"/>
    </row>
    <row r="38" spans="1:46" ht="17.2" customHeight="1" x14ac:dyDescent="0.3">
      <c r="A38" s="10">
        <v>21</v>
      </c>
      <c r="B38" s="12">
        <v>8820</v>
      </c>
      <c r="C38" s="51" t="s">
        <v>1395</v>
      </c>
      <c r="D38" s="144"/>
      <c r="E38" s="145"/>
      <c r="F38" s="144"/>
      <c r="G38" s="145"/>
      <c r="H38" s="84"/>
      <c r="I38" s="140"/>
      <c r="J38" s="140"/>
      <c r="K38" s="140"/>
      <c r="L38" s="83"/>
      <c r="M38" s="2"/>
      <c r="N38" s="159"/>
      <c r="O38" s="159"/>
      <c r="P38" s="159"/>
      <c r="Q38" s="159"/>
      <c r="R38" s="159"/>
      <c r="S38" s="159"/>
      <c r="T38" s="159"/>
      <c r="U38" s="146"/>
      <c r="V38" s="160"/>
      <c r="W38" s="281" t="s">
        <v>871</v>
      </c>
      <c r="X38" s="282"/>
      <c r="Y38" s="282"/>
      <c r="Z38" s="282"/>
      <c r="AA38" s="283"/>
      <c r="AB38" s="247" t="s">
        <v>870</v>
      </c>
      <c r="AC38" s="248"/>
      <c r="AD38" s="248"/>
      <c r="AE38" s="248"/>
      <c r="AF38" s="248"/>
      <c r="AG38" s="248"/>
      <c r="AH38" s="248"/>
      <c r="AI38" s="248"/>
      <c r="AJ38" s="248"/>
      <c r="AK38" s="248"/>
      <c r="AL38" s="126" t="s">
        <v>810</v>
      </c>
      <c r="AM38" s="255">
        <f>AM35</f>
        <v>0.7</v>
      </c>
      <c r="AN38" s="289"/>
      <c r="AO38" s="262"/>
      <c r="AP38" s="241"/>
      <c r="AQ38" s="241"/>
      <c r="AR38" s="242"/>
      <c r="AS38" s="167">
        <f>ROUND(ROUND(I35*$U$44,0)*AM38,0)-AO40</f>
        <v>424</v>
      </c>
      <c r="AT38" s="14"/>
    </row>
    <row r="39" spans="1:46" ht="17.2" customHeight="1" x14ac:dyDescent="0.3">
      <c r="A39" s="10">
        <v>21</v>
      </c>
      <c r="B39" s="12">
        <v>8821</v>
      </c>
      <c r="C39" s="51" t="s">
        <v>1394</v>
      </c>
      <c r="D39" s="144"/>
      <c r="E39" s="145"/>
      <c r="F39" s="144"/>
      <c r="G39" s="145"/>
      <c r="H39" s="84"/>
      <c r="I39" s="140"/>
      <c r="J39" s="140"/>
      <c r="K39" s="140"/>
      <c r="L39" s="83"/>
      <c r="M39" s="2"/>
      <c r="N39" s="159"/>
      <c r="O39" s="159"/>
      <c r="P39" s="159"/>
      <c r="Q39" s="159"/>
      <c r="R39" s="159"/>
      <c r="S39" s="159"/>
      <c r="T39" s="159"/>
      <c r="U39" s="146"/>
      <c r="V39" s="160"/>
      <c r="W39" s="281"/>
      <c r="X39" s="282"/>
      <c r="Y39" s="282"/>
      <c r="Z39" s="282"/>
      <c r="AA39" s="283"/>
      <c r="AB39" s="247" t="s">
        <v>868</v>
      </c>
      <c r="AC39" s="248"/>
      <c r="AD39" s="248"/>
      <c r="AE39" s="248"/>
      <c r="AF39" s="248"/>
      <c r="AG39" s="248"/>
      <c r="AH39" s="248"/>
      <c r="AI39" s="248"/>
      <c r="AJ39" s="248"/>
      <c r="AK39" s="248"/>
      <c r="AL39" s="53" t="s">
        <v>810</v>
      </c>
      <c r="AM39" s="290">
        <f>AM36</f>
        <v>0.5</v>
      </c>
      <c r="AN39" s="291"/>
      <c r="AO39" s="134"/>
      <c r="AP39" s="130"/>
      <c r="AQ39" s="130"/>
      <c r="AR39" s="131"/>
      <c r="AS39" s="167">
        <f>ROUND(ROUND(I35*$U$44,0)*AM39,0)-5</f>
        <v>302</v>
      </c>
      <c r="AT39" s="14"/>
    </row>
    <row r="40" spans="1:46" ht="17.2" customHeight="1" x14ac:dyDescent="0.3">
      <c r="A40" s="10">
        <v>21</v>
      </c>
      <c r="B40" s="12">
        <v>8822</v>
      </c>
      <c r="C40" s="51" t="s">
        <v>1393</v>
      </c>
      <c r="D40" s="144"/>
      <c r="E40" s="145"/>
      <c r="F40" s="144"/>
      <c r="G40" s="145"/>
      <c r="H40" s="84"/>
      <c r="I40" s="140"/>
      <c r="J40" s="140"/>
      <c r="K40" s="140"/>
      <c r="L40" s="83"/>
      <c r="M40" s="239" t="s">
        <v>837</v>
      </c>
      <c r="N40" s="239"/>
      <c r="O40" s="239"/>
      <c r="P40" s="239"/>
      <c r="Q40" s="239"/>
      <c r="R40" s="239"/>
      <c r="S40" s="239"/>
      <c r="T40" s="240"/>
      <c r="U40" s="146"/>
      <c r="V40" s="147"/>
      <c r="W40" s="9"/>
      <c r="X40" s="47"/>
      <c r="Y40" s="47"/>
      <c r="Z40" s="7"/>
      <c r="AA40" s="63"/>
      <c r="AB40" s="7"/>
      <c r="AC40" s="7"/>
      <c r="AD40" s="59"/>
      <c r="AE40" s="59"/>
      <c r="AF40" s="7"/>
      <c r="AG40" s="7"/>
      <c r="AH40" s="7"/>
      <c r="AI40" s="7"/>
      <c r="AJ40" s="7"/>
      <c r="AK40" s="7"/>
      <c r="AL40" s="59"/>
      <c r="AM40" s="249"/>
      <c r="AN40" s="250"/>
      <c r="AO40" s="36">
        <f>AO28</f>
        <v>5</v>
      </c>
      <c r="AP40" s="69" t="s">
        <v>873</v>
      </c>
      <c r="AQ40" s="130"/>
      <c r="AR40" s="131"/>
      <c r="AS40" s="167">
        <f>ROUND(ROUND(I35*S42,0)*$U$44,0)-AO40</f>
        <v>586</v>
      </c>
      <c r="AT40" s="14"/>
    </row>
    <row r="41" spans="1:46" ht="17.2" customHeight="1" x14ac:dyDescent="0.3">
      <c r="A41" s="10">
        <v>21</v>
      </c>
      <c r="B41" s="12">
        <v>8823</v>
      </c>
      <c r="C41" s="51" t="s">
        <v>1392</v>
      </c>
      <c r="D41" s="144"/>
      <c r="E41" s="145"/>
      <c r="F41" s="144"/>
      <c r="G41" s="145"/>
      <c r="H41" s="84"/>
      <c r="I41" s="140"/>
      <c r="J41" s="140"/>
      <c r="K41" s="140"/>
      <c r="L41" s="83"/>
      <c r="M41" s="241"/>
      <c r="N41" s="241"/>
      <c r="O41" s="241"/>
      <c r="P41" s="241"/>
      <c r="Q41" s="241"/>
      <c r="R41" s="241"/>
      <c r="S41" s="241"/>
      <c r="T41" s="242"/>
      <c r="U41" s="146"/>
      <c r="V41" s="160"/>
      <c r="W41" s="281" t="s">
        <v>871</v>
      </c>
      <c r="X41" s="282"/>
      <c r="Y41" s="282"/>
      <c r="Z41" s="282"/>
      <c r="AA41" s="283"/>
      <c r="AB41" s="247" t="s">
        <v>870</v>
      </c>
      <c r="AC41" s="248"/>
      <c r="AD41" s="248"/>
      <c r="AE41" s="248"/>
      <c r="AF41" s="248"/>
      <c r="AG41" s="248"/>
      <c r="AH41" s="248"/>
      <c r="AI41" s="248"/>
      <c r="AJ41" s="248"/>
      <c r="AK41" s="248"/>
      <c r="AL41" s="126" t="s">
        <v>810</v>
      </c>
      <c r="AM41" s="255">
        <f>AM38</f>
        <v>0.7</v>
      </c>
      <c r="AN41" s="289"/>
      <c r="AO41" s="44"/>
      <c r="AP41" s="130"/>
      <c r="AQ41" s="130"/>
      <c r="AR41" s="131"/>
      <c r="AS41" s="167">
        <f>ROUND(ROUND(ROUND(I35*S42,0)*$U$44,0)*AM41,0)-AO40</f>
        <v>409</v>
      </c>
      <c r="AT41" s="14"/>
    </row>
    <row r="42" spans="1:46" ht="17.2" customHeight="1" x14ac:dyDescent="0.3">
      <c r="A42" s="10">
        <v>21</v>
      </c>
      <c r="B42" s="12">
        <v>8824</v>
      </c>
      <c r="C42" s="51" t="s">
        <v>1391</v>
      </c>
      <c r="D42" s="144"/>
      <c r="E42" s="145"/>
      <c r="F42" s="146"/>
      <c r="G42" s="147"/>
      <c r="H42" s="84"/>
      <c r="I42" s="140"/>
      <c r="J42" s="140"/>
      <c r="K42" s="140"/>
      <c r="L42" s="83"/>
      <c r="M42" s="69"/>
      <c r="N42" s="69"/>
      <c r="O42" s="69"/>
      <c r="P42" s="69"/>
      <c r="Q42" s="69"/>
      <c r="R42" s="142" t="s">
        <v>810</v>
      </c>
      <c r="S42" s="252">
        <f>S36</f>
        <v>0.96499999999999997</v>
      </c>
      <c r="T42" s="253"/>
      <c r="U42" s="146"/>
      <c r="V42" s="160"/>
      <c r="W42" s="281"/>
      <c r="X42" s="282"/>
      <c r="Y42" s="282"/>
      <c r="Z42" s="282"/>
      <c r="AA42" s="283"/>
      <c r="AB42" s="247" t="s">
        <v>868</v>
      </c>
      <c r="AC42" s="248"/>
      <c r="AD42" s="248"/>
      <c r="AE42" s="248"/>
      <c r="AF42" s="248"/>
      <c r="AG42" s="248"/>
      <c r="AH42" s="248"/>
      <c r="AI42" s="248"/>
      <c r="AJ42" s="248"/>
      <c r="AK42" s="248"/>
      <c r="AL42" s="53" t="s">
        <v>810</v>
      </c>
      <c r="AM42" s="290">
        <f>AM39</f>
        <v>0.5</v>
      </c>
      <c r="AN42" s="291"/>
      <c r="AO42" s="44"/>
      <c r="AP42" s="130"/>
      <c r="AQ42" s="130"/>
      <c r="AR42" s="131"/>
      <c r="AS42" s="167">
        <f>ROUND(ROUND(ROUND(I35*S42,0)*$U$44,0)*AM42,0)-AO40</f>
        <v>291</v>
      </c>
      <c r="AT42" s="14"/>
    </row>
    <row r="43" spans="1:46" ht="17.2" customHeight="1" x14ac:dyDescent="0.3">
      <c r="A43" s="10">
        <v>21</v>
      </c>
      <c r="B43" s="12">
        <v>8141</v>
      </c>
      <c r="C43" s="51" t="s">
        <v>1390</v>
      </c>
      <c r="D43" s="129"/>
      <c r="E43" s="130"/>
      <c r="F43" s="129"/>
      <c r="G43" s="130"/>
      <c r="H43" s="243" t="s">
        <v>884</v>
      </c>
      <c r="I43" s="239"/>
      <c r="J43" s="239"/>
      <c r="K43" s="239"/>
      <c r="L43" s="240"/>
      <c r="M43" s="48"/>
      <c r="N43" s="76"/>
      <c r="O43" s="76"/>
      <c r="P43" s="76"/>
      <c r="Q43" s="76"/>
      <c r="R43" s="76"/>
      <c r="S43" s="76"/>
      <c r="T43" s="103"/>
      <c r="U43" s="296" t="s">
        <v>810</v>
      </c>
      <c r="V43" s="297"/>
      <c r="W43" s="86"/>
      <c r="X43" s="7"/>
      <c r="Y43" s="30"/>
      <c r="Z43" s="7"/>
      <c r="AA43" s="63"/>
      <c r="AB43" s="34"/>
      <c r="AC43" s="34"/>
      <c r="AD43" s="53"/>
      <c r="AE43" s="53"/>
      <c r="AF43" s="34"/>
      <c r="AG43" s="34"/>
      <c r="AH43" s="34"/>
      <c r="AI43" s="34"/>
      <c r="AJ43" s="34"/>
      <c r="AK43" s="34"/>
      <c r="AL43" s="53"/>
      <c r="AM43" s="290"/>
      <c r="AN43" s="290"/>
      <c r="AO43" s="127"/>
      <c r="AP43" s="127"/>
      <c r="AQ43" s="127"/>
      <c r="AR43" s="128"/>
      <c r="AS43" s="178">
        <f>ROUND(I47*$U$44,0)</f>
        <v>587</v>
      </c>
      <c r="AT43" s="82"/>
    </row>
    <row r="44" spans="1:46" ht="17.2" customHeight="1" x14ac:dyDescent="0.3">
      <c r="A44" s="10">
        <v>21</v>
      </c>
      <c r="B44" s="12">
        <v>8142</v>
      </c>
      <c r="C44" s="51" t="s">
        <v>1389</v>
      </c>
      <c r="D44" s="129"/>
      <c r="E44" s="130"/>
      <c r="F44" s="129"/>
      <c r="G44" s="130"/>
      <c r="H44" s="262"/>
      <c r="I44" s="241"/>
      <c r="J44" s="241"/>
      <c r="K44" s="241"/>
      <c r="L44" s="242"/>
      <c r="M44" s="84"/>
      <c r="N44" s="140"/>
      <c r="O44" s="140"/>
      <c r="P44" s="140"/>
      <c r="Q44" s="140"/>
      <c r="R44" s="140"/>
      <c r="S44" s="140"/>
      <c r="T44" s="83"/>
      <c r="U44" s="287">
        <v>0.7</v>
      </c>
      <c r="V44" s="288"/>
      <c r="W44" s="281" t="s">
        <v>871</v>
      </c>
      <c r="X44" s="282"/>
      <c r="Y44" s="282"/>
      <c r="Z44" s="282"/>
      <c r="AA44" s="282"/>
      <c r="AB44" s="247" t="s">
        <v>870</v>
      </c>
      <c r="AC44" s="248"/>
      <c r="AD44" s="248"/>
      <c r="AE44" s="248"/>
      <c r="AF44" s="248"/>
      <c r="AG44" s="248"/>
      <c r="AH44" s="248"/>
      <c r="AI44" s="248"/>
      <c r="AJ44" s="248"/>
      <c r="AK44" s="248"/>
      <c r="AL44" s="53" t="s">
        <v>810</v>
      </c>
      <c r="AM44" s="290">
        <f>AM41</f>
        <v>0.7</v>
      </c>
      <c r="AN44" s="290"/>
      <c r="AO44" s="127"/>
      <c r="AP44" s="127"/>
      <c r="AQ44" s="127"/>
      <c r="AR44" s="128"/>
      <c r="AS44" s="178">
        <f>ROUND(ROUND(I47*$U$44,0)*AM44,0)</f>
        <v>411</v>
      </c>
      <c r="AT44" s="82"/>
    </row>
    <row r="45" spans="1:46" ht="17.2" customHeight="1" x14ac:dyDescent="0.3">
      <c r="A45" s="10">
        <v>21</v>
      </c>
      <c r="B45" s="12">
        <v>8825</v>
      </c>
      <c r="C45" s="51" t="s">
        <v>1388</v>
      </c>
      <c r="D45" s="129"/>
      <c r="E45" s="130"/>
      <c r="F45" s="129"/>
      <c r="G45" s="130"/>
      <c r="H45" s="134"/>
      <c r="I45" s="135"/>
      <c r="J45" s="135"/>
      <c r="K45" s="135"/>
      <c r="L45" s="136"/>
      <c r="M45" s="84"/>
      <c r="N45" s="140"/>
      <c r="O45" s="140"/>
      <c r="P45" s="140"/>
      <c r="Q45" s="140"/>
      <c r="R45" s="140"/>
      <c r="S45" s="140"/>
      <c r="T45" s="83"/>
      <c r="U45" s="144"/>
      <c r="V45" s="87"/>
      <c r="W45" s="281"/>
      <c r="X45" s="282"/>
      <c r="Y45" s="282"/>
      <c r="Z45" s="282"/>
      <c r="AA45" s="282"/>
      <c r="AB45" s="247" t="s">
        <v>868</v>
      </c>
      <c r="AC45" s="248"/>
      <c r="AD45" s="248"/>
      <c r="AE45" s="248"/>
      <c r="AF45" s="248"/>
      <c r="AG45" s="248"/>
      <c r="AH45" s="248"/>
      <c r="AI45" s="248"/>
      <c r="AJ45" s="248"/>
      <c r="AK45" s="248"/>
      <c r="AL45" s="53" t="s">
        <v>810</v>
      </c>
      <c r="AM45" s="290">
        <f>AM42</f>
        <v>0.5</v>
      </c>
      <c r="AN45" s="290"/>
      <c r="AO45" s="133"/>
      <c r="AP45" s="127"/>
      <c r="AQ45" s="127"/>
      <c r="AR45" s="128"/>
      <c r="AS45" s="178">
        <f>ROUND(ROUND(I47*$U$44,0)*AM45,0)</f>
        <v>294</v>
      </c>
      <c r="AT45" s="82"/>
    </row>
    <row r="46" spans="1:46" ht="17.2" customHeight="1" x14ac:dyDescent="0.3">
      <c r="A46" s="10">
        <v>21</v>
      </c>
      <c r="B46" s="12">
        <v>8143</v>
      </c>
      <c r="C46" s="51" t="s">
        <v>1387</v>
      </c>
      <c r="D46" s="129"/>
      <c r="E46" s="130"/>
      <c r="F46" s="129"/>
      <c r="G46" s="130"/>
      <c r="H46" s="44"/>
      <c r="I46" s="2"/>
      <c r="J46" s="2"/>
      <c r="K46" s="140"/>
      <c r="L46" s="83"/>
      <c r="M46" s="243" t="s">
        <v>837</v>
      </c>
      <c r="N46" s="239"/>
      <c r="O46" s="239"/>
      <c r="P46" s="239"/>
      <c r="Q46" s="239"/>
      <c r="R46" s="239"/>
      <c r="S46" s="239"/>
      <c r="T46" s="240"/>
      <c r="U46" s="144"/>
      <c r="V46" s="145"/>
      <c r="W46" s="9"/>
      <c r="X46" s="47"/>
      <c r="Y46" s="47"/>
      <c r="Z46" s="7"/>
      <c r="AA46" s="63"/>
      <c r="AB46" s="34"/>
      <c r="AC46" s="34"/>
      <c r="AD46" s="53"/>
      <c r="AE46" s="53"/>
      <c r="AF46" s="34"/>
      <c r="AG46" s="34"/>
      <c r="AH46" s="34"/>
      <c r="AI46" s="34"/>
      <c r="AJ46" s="34"/>
      <c r="AK46" s="34"/>
      <c r="AL46" s="53"/>
      <c r="AM46" s="290"/>
      <c r="AN46" s="290"/>
      <c r="AO46" s="34"/>
      <c r="AP46" s="127"/>
      <c r="AQ46" s="127"/>
      <c r="AR46" s="128"/>
      <c r="AS46" s="178">
        <f>ROUND(ROUND(I47*S48,0)*$U$44,0)</f>
        <v>566</v>
      </c>
      <c r="AT46" s="82"/>
    </row>
    <row r="47" spans="1:46" ht="17.2" customHeight="1" x14ac:dyDescent="0.3">
      <c r="A47" s="10">
        <v>21</v>
      </c>
      <c r="B47" s="12">
        <v>8144</v>
      </c>
      <c r="C47" s="51" t="s">
        <v>1386</v>
      </c>
      <c r="D47" s="129"/>
      <c r="E47" s="130"/>
      <c r="F47" s="129"/>
      <c r="G47" s="130"/>
      <c r="H47" s="44"/>
      <c r="I47" s="295">
        <f>'5療養介護(基本)'!I46</f>
        <v>838</v>
      </c>
      <c r="J47" s="295"/>
      <c r="K47" s="2" t="s">
        <v>809</v>
      </c>
      <c r="L47" s="43"/>
      <c r="M47" s="262"/>
      <c r="N47" s="241"/>
      <c r="O47" s="241"/>
      <c r="P47" s="241"/>
      <c r="Q47" s="241"/>
      <c r="R47" s="241"/>
      <c r="S47" s="241"/>
      <c r="T47" s="242"/>
      <c r="U47" s="144"/>
      <c r="V47" s="87"/>
      <c r="W47" s="281" t="s">
        <v>871</v>
      </c>
      <c r="X47" s="282"/>
      <c r="Y47" s="282"/>
      <c r="Z47" s="282"/>
      <c r="AA47" s="282"/>
      <c r="AB47" s="247" t="s">
        <v>870</v>
      </c>
      <c r="AC47" s="248"/>
      <c r="AD47" s="248"/>
      <c r="AE47" s="248"/>
      <c r="AF47" s="248"/>
      <c r="AG47" s="248"/>
      <c r="AH47" s="248"/>
      <c r="AI47" s="248"/>
      <c r="AJ47" s="248"/>
      <c r="AK47" s="248"/>
      <c r="AL47" s="53" t="s">
        <v>810</v>
      </c>
      <c r="AM47" s="290">
        <f>AM44</f>
        <v>0.7</v>
      </c>
      <c r="AN47" s="290"/>
      <c r="AO47" s="34"/>
      <c r="AP47" s="127"/>
      <c r="AQ47" s="127"/>
      <c r="AR47" s="128"/>
      <c r="AS47" s="178">
        <f>ROUND(ROUND(ROUND(I47*S48,0)*$U$44,0)*AM47,0)</f>
        <v>396</v>
      </c>
      <c r="AT47" s="82"/>
    </row>
    <row r="48" spans="1:46" ht="17.2" customHeight="1" x14ac:dyDescent="0.3">
      <c r="A48" s="10">
        <v>21</v>
      </c>
      <c r="B48" s="12">
        <v>8826</v>
      </c>
      <c r="C48" s="51" t="s">
        <v>1385</v>
      </c>
      <c r="D48" s="129"/>
      <c r="E48" s="130"/>
      <c r="F48" s="129"/>
      <c r="G48" s="130"/>
      <c r="H48" s="44"/>
      <c r="I48" s="140"/>
      <c r="J48" s="140"/>
      <c r="K48" s="140"/>
      <c r="L48" s="83"/>
      <c r="M48" s="42"/>
      <c r="N48" s="8"/>
      <c r="O48" s="100"/>
      <c r="P48" s="100"/>
      <c r="Q48" s="100"/>
      <c r="R48" s="126" t="s">
        <v>810</v>
      </c>
      <c r="S48" s="236">
        <f>S42</f>
        <v>0.96499999999999997</v>
      </c>
      <c r="T48" s="237"/>
      <c r="U48" s="144"/>
      <c r="V48" s="87"/>
      <c r="W48" s="281"/>
      <c r="X48" s="282"/>
      <c r="Y48" s="282"/>
      <c r="Z48" s="282"/>
      <c r="AA48" s="282"/>
      <c r="AB48" s="247" t="s">
        <v>868</v>
      </c>
      <c r="AC48" s="248"/>
      <c r="AD48" s="248"/>
      <c r="AE48" s="248"/>
      <c r="AF48" s="248"/>
      <c r="AG48" s="248"/>
      <c r="AH48" s="248"/>
      <c r="AI48" s="248"/>
      <c r="AJ48" s="248"/>
      <c r="AK48" s="248"/>
      <c r="AL48" s="53" t="s">
        <v>810</v>
      </c>
      <c r="AM48" s="290">
        <f>AM45</f>
        <v>0.5</v>
      </c>
      <c r="AN48" s="290"/>
      <c r="AO48" s="7"/>
      <c r="AP48" s="63"/>
      <c r="AQ48" s="63"/>
      <c r="AR48" s="117"/>
      <c r="AS48" s="178">
        <f>ROUND(ROUND(ROUND(I47*S48,0)*$U$44,0)*AM48,0)</f>
        <v>283</v>
      </c>
      <c r="AT48" s="82"/>
    </row>
    <row r="49" spans="1:46" ht="17.2" customHeight="1" x14ac:dyDescent="0.3">
      <c r="A49" s="10">
        <v>21</v>
      </c>
      <c r="B49" s="12">
        <v>8827</v>
      </c>
      <c r="C49" s="51" t="s">
        <v>1384</v>
      </c>
      <c r="D49" s="129"/>
      <c r="E49" s="130"/>
      <c r="F49" s="129"/>
      <c r="G49" s="130"/>
      <c r="H49" s="84"/>
      <c r="I49" s="140"/>
      <c r="J49" s="140"/>
      <c r="K49" s="140"/>
      <c r="L49" s="83"/>
      <c r="M49" s="2"/>
      <c r="N49" s="159"/>
      <c r="O49" s="159"/>
      <c r="P49" s="159"/>
      <c r="Q49" s="159"/>
      <c r="R49" s="159"/>
      <c r="S49" s="159"/>
      <c r="T49" s="159"/>
      <c r="U49" s="296"/>
      <c r="V49" s="297"/>
      <c r="W49" s="86"/>
      <c r="X49" s="7"/>
      <c r="Y49" s="30"/>
      <c r="Z49" s="7"/>
      <c r="AA49" s="63"/>
      <c r="AB49" s="7"/>
      <c r="AC49" s="7"/>
      <c r="AD49" s="59"/>
      <c r="AE49" s="59"/>
      <c r="AF49" s="7"/>
      <c r="AG49" s="7"/>
      <c r="AH49" s="7"/>
      <c r="AI49" s="7"/>
      <c r="AJ49" s="7"/>
      <c r="AK49" s="7"/>
      <c r="AL49" s="59"/>
      <c r="AM49" s="249"/>
      <c r="AN49" s="250"/>
      <c r="AO49" s="241" t="s">
        <v>877</v>
      </c>
      <c r="AP49" s="241"/>
      <c r="AQ49" s="241"/>
      <c r="AR49" s="242"/>
      <c r="AS49" s="167">
        <f>ROUND(I47*$U$44,0)-AO52</f>
        <v>582</v>
      </c>
      <c r="AT49" s="82"/>
    </row>
    <row r="50" spans="1:46" ht="17.2" customHeight="1" x14ac:dyDescent="0.3">
      <c r="A50" s="10">
        <v>21</v>
      </c>
      <c r="B50" s="12">
        <v>8828</v>
      </c>
      <c r="C50" s="51" t="s">
        <v>1383</v>
      </c>
      <c r="D50" s="129"/>
      <c r="E50" s="130"/>
      <c r="F50" s="129"/>
      <c r="G50" s="130"/>
      <c r="H50" s="84"/>
      <c r="I50" s="140"/>
      <c r="J50" s="140"/>
      <c r="K50" s="140"/>
      <c r="L50" s="83"/>
      <c r="M50" s="2"/>
      <c r="N50" s="159"/>
      <c r="O50" s="159"/>
      <c r="P50" s="159"/>
      <c r="Q50" s="159"/>
      <c r="R50" s="159"/>
      <c r="S50" s="159"/>
      <c r="T50" s="159"/>
      <c r="U50" s="287"/>
      <c r="V50" s="288"/>
      <c r="W50" s="281" t="s">
        <v>871</v>
      </c>
      <c r="X50" s="282"/>
      <c r="Y50" s="282"/>
      <c r="Z50" s="282"/>
      <c r="AA50" s="283"/>
      <c r="AB50" s="247" t="s">
        <v>870</v>
      </c>
      <c r="AC50" s="248"/>
      <c r="AD50" s="248"/>
      <c r="AE50" s="248"/>
      <c r="AF50" s="248"/>
      <c r="AG50" s="248"/>
      <c r="AH50" s="248"/>
      <c r="AI50" s="248"/>
      <c r="AJ50" s="248"/>
      <c r="AK50" s="248"/>
      <c r="AL50" s="126" t="s">
        <v>810</v>
      </c>
      <c r="AM50" s="255">
        <f>AM47</f>
        <v>0.7</v>
      </c>
      <c r="AN50" s="289"/>
      <c r="AO50" s="262"/>
      <c r="AP50" s="241"/>
      <c r="AQ50" s="241"/>
      <c r="AR50" s="242"/>
      <c r="AS50" s="167">
        <f>ROUND(ROUND(I47*$U$44,0)*AM50,0)-AO52</f>
        <v>406</v>
      </c>
      <c r="AT50" s="82"/>
    </row>
    <row r="51" spans="1:46" ht="17.2" customHeight="1" x14ac:dyDescent="0.3">
      <c r="A51" s="10">
        <v>21</v>
      </c>
      <c r="B51" s="12">
        <v>8829</v>
      </c>
      <c r="C51" s="51" t="s">
        <v>1382</v>
      </c>
      <c r="D51" s="129"/>
      <c r="E51" s="130"/>
      <c r="F51" s="129"/>
      <c r="G51" s="130"/>
      <c r="H51" s="84"/>
      <c r="I51" s="140"/>
      <c r="J51" s="140"/>
      <c r="K51" s="140"/>
      <c r="L51" s="83"/>
      <c r="M51" s="2"/>
      <c r="N51" s="159"/>
      <c r="O51" s="159"/>
      <c r="P51" s="159"/>
      <c r="Q51" s="159"/>
      <c r="R51" s="159"/>
      <c r="S51" s="159"/>
      <c r="T51" s="159"/>
      <c r="U51" s="144"/>
      <c r="V51" s="87"/>
      <c r="W51" s="281"/>
      <c r="X51" s="282"/>
      <c r="Y51" s="282"/>
      <c r="Z51" s="282"/>
      <c r="AA51" s="283"/>
      <c r="AB51" s="247" t="s">
        <v>868</v>
      </c>
      <c r="AC51" s="248"/>
      <c r="AD51" s="248"/>
      <c r="AE51" s="248"/>
      <c r="AF51" s="248"/>
      <c r="AG51" s="248"/>
      <c r="AH51" s="248"/>
      <c r="AI51" s="248"/>
      <c r="AJ51" s="248"/>
      <c r="AK51" s="248"/>
      <c r="AL51" s="53" t="s">
        <v>810</v>
      </c>
      <c r="AM51" s="290">
        <f>AM48</f>
        <v>0.5</v>
      </c>
      <c r="AN51" s="291"/>
      <c r="AO51" s="134"/>
      <c r="AP51" s="130"/>
      <c r="AQ51" s="130"/>
      <c r="AR51" s="131"/>
      <c r="AS51" s="167">
        <f>ROUND(ROUND(I47*$U$44,0)*AM51,0)-5</f>
        <v>289</v>
      </c>
      <c r="AT51" s="82"/>
    </row>
    <row r="52" spans="1:46" ht="17.2" customHeight="1" x14ac:dyDescent="0.3">
      <c r="A52" s="10">
        <v>21</v>
      </c>
      <c r="B52" s="12">
        <v>8830</v>
      </c>
      <c r="C52" s="51" t="s">
        <v>1381</v>
      </c>
      <c r="D52" s="129"/>
      <c r="E52" s="130"/>
      <c r="F52" s="129"/>
      <c r="G52" s="130"/>
      <c r="H52" s="84"/>
      <c r="I52" s="140"/>
      <c r="J52" s="140"/>
      <c r="K52" s="140"/>
      <c r="L52" s="83"/>
      <c r="M52" s="239" t="s">
        <v>837</v>
      </c>
      <c r="N52" s="239"/>
      <c r="O52" s="239"/>
      <c r="P52" s="239"/>
      <c r="Q52" s="239"/>
      <c r="R52" s="239"/>
      <c r="S52" s="239"/>
      <c r="T52" s="240"/>
      <c r="U52" s="144"/>
      <c r="V52" s="145"/>
      <c r="W52" s="9"/>
      <c r="X52" s="47"/>
      <c r="Y52" s="47"/>
      <c r="Z52" s="7"/>
      <c r="AA52" s="63"/>
      <c r="AB52" s="7"/>
      <c r="AC52" s="7"/>
      <c r="AD52" s="59"/>
      <c r="AE52" s="59"/>
      <c r="AF52" s="7"/>
      <c r="AG52" s="7"/>
      <c r="AH52" s="7"/>
      <c r="AI52" s="7"/>
      <c r="AJ52" s="7"/>
      <c r="AK52" s="7"/>
      <c r="AL52" s="59"/>
      <c r="AM52" s="249"/>
      <c r="AN52" s="250"/>
      <c r="AO52" s="36">
        <f>AO40</f>
        <v>5</v>
      </c>
      <c r="AP52" s="69" t="s">
        <v>873</v>
      </c>
      <c r="AQ52" s="130"/>
      <c r="AR52" s="131"/>
      <c r="AS52" s="167">
        <f>ROUND(ROUND(I47*S54,0)*$U$44,0)-AO52</f>
        <v>561</v>
      </c>
      <c r="AT52" s="82"/>
    </row>
    <row r="53" spans="1:46" ht="17.2" customHeight="1" x14ac:dyDescent="0.3">
      <c r="A53" s="10">
        <v>21</v>
      </c>
      <c r="B53" s="12">
        <v>8831</v>
      </c>
      <c r="C53" s="51" t="s">
        <v>1380</v>
      </c>
      <c r="D53" s="129"/>
      <c r="E53" s="130"/>
      <c r="F53" s="129"/>
      <c r="G53" s="130"/>
      <c r="H53" s="84"/>
      <c r="I53" s="140"/>
      <c r="J53" s="140"/>
      <c r="K53" s="140"/>
      <c r="L53" s="83"/>
      <c r="M53" s="241"/>
      <c r="N53" s="241"/>
      <c r="O53" s="241"/>
      <c r="P53" s="241"/>
      <c r="Q53" s="241"/>
      <c r="R53" s="241"/>
      <c r="S53" s="241"/>
      <c r="T53" s="242"/>
      <c r="U53" s="144"/>
      <c r="V53" s="87"/>
      <c r="W53" s="281" t="s">
        <v>871</v>
      </c>
      <c r="X53" s="282"/>
      <c r="Y53" s="282"/>
      <c r="Z53" s="282"/>
      <c r="AA53" s="283"/>
      <c r="AB53" s="247" t="s">
        <v>870</v>
      </c>
      <c r="AC53" s="248"/>
      <c r="AD53" s="248"/>
      <c r="AE53" s="248"/>
      <c r="AF53" s="248"/>
      <c r="AG53" s="248"/>
      <c r="AH53" s="248"/>
      <c r="AI53" s="248"/>
      <c r="AJ53" s="248"/>
      <c r="AK53" s="248"/>
      <c r="AL53" s="126" t="s">
        <v>810</v>
      </c>
      <c r="AM53" s="255">
        <f>AM50</f>
        <v>0.7</v>
      </c>
      <c r="AN53" s="289"/>
      <c r="AO53" s="44"/>
      <c r="AP53" s="130"/>
      <c r="AQ53" s="130"/>
      <c r="AR53" s="131"/>
      <c r="AS53" s="167">
        <f>ROUND(ROUND(ROUND(I47*S54,0)*$U$44,0)*AM53,0)-AO52</f>
        <v>391</v>
      </c>
      <c r="AT53" s="82"/>
    </row>
    <row r="54" spans="1:46" ht="17.2" customHeight="1" x14ac:dyDescent="0.3">
      <c r="A54" s="10">
        <v>21</v>
      </c>
      <c r="B54" s="12">
        <v>8832</v>
      </c>
      <c r="C54" s="51" t="s">
        <v>1379</v>
      </c>
      <c r="D54" s="148"/>
      <c r="E54" s="149"/>
      <c r="F54" s="148"/>
      <c r="G54" s="149"/>
      <c r="H54" s="102"/>
      <c r="I54" s="100"/>
      <c r="J54" s="100"/>
      <c r="K54" s="100"/>
      <c r="L54" s="104"/>
      <c r="M54" s="11"/>
      <c r="N54" s="11"/>
      <c r="O54" s="11"/>
      <c r="P54" s="11"/>
      <c r="Q54" s="11"/>
      <c r="R54" s="126" t="s">
        <v>810</v>
      </c>
      <c r="S54" s="236">
        <f>S48</f>
        <v>0.96499999999999997</v>
      </c>
      <c r="T54" s="237"/>
      <c r="U54" s="99"/>
      <c r="V54" s="98"/>
      <c r="W54" s="292"/>
      <c r="X54" s="293"/>
      <c r="Y54" s="293"/>
      <c r="Z54" s="293"/>
      <c r="AA54" s="294"/>
      <c r="AB54" s="247" t="s">
        <v>868</v>
      </c>
      <c r="AC54" s="248"/>
      <c r="AD54" s="248"/>
      <c r="AE54" s="248"/>
      <c r="AF54" s="248"/>
      <c r="AG54" s="248"/>
      <c r="AH54" s="248"/>
      <c r="AI54" s="248"/>
      <c r="AJ54" s="248"/>
      <c r="AK54" s="248"/>
      <c r="AL54" s="59" t="s">
        <v>810</v>
      </c>
      <c r="AM54" s="249">
        <f>AM51</f>
        <v>0.5</v>
      </c>
      <c r="AN54" s="250"/>
      <c r="AO54" s="42"/>
      <c r="AP54" s="149"/>
      <c r="AQ54" s="149"/>
      <c r="AR54" s="150"/>
      <c r="AS54" s="179">
        <f>ROUND(ROUND(ROUND(I47*S54,0)*$U$44,0)*AM54,0)-AO52</f>
        <v>278</v>
      </c>
      <c r="AT54" s="81"/>
    </row>
    <row r="55" spans="1:46" ht="17.2" customHeight="1" x14ac:dyDescent="0.3">
      <c r="A55" s="32">
        <v>21</v>
      </c>
      <c r="B55" s="31">
        <v>8211</v>
      </c>
      <c r="C55" s="5" t="s">
        <v>1378</v>
      </c>
      <c r="D55" s="265" t="s">
        <v>975</v>
      </c>
      <c r="E55" s="299"/>
      <c r="F55" s="265" t="s">
        <v>1098</v>
      </c>
      <c r="G55" s="266"/>
      <c r="H55" s="243" t="s">
        <v>923</v>
      </c>
      <c r="I55" s="239"/>
      <c r="J55" s="239"/>
      <c r="K55" s="239"/>
      <c r="L55" s="240"/>
      <c r="M55" s="48"/>
      <c r="N55" s="76"/>
      <c r="O55" s="76"/>
      <c r="P55" s="76"/>
      <c r="Q55" s="76"/>
      <c r="R55" s="76"/>
      <c r="S55" s="76"/>
      <c r="T55" s="103"/>
      <c r="U55" s="263" t="s">
        <v>1209</v>
      </c>
      <c r="V55" s="264"/>
      <c r="W55" s="86"/>
      <c r="X55" s="7"/>
      <c r="Y55" s="30"/>
      <c r="Z55" s="7"/>
      <c r="AA55" s="63"/>
      <c r="AB55" s="34"/>
      <c r="AC55" s="34"/>
      <c r="AD55" s="53"/>
      <c r="AE55" s="53"/>
      <c r="AF55" s="34"/>
      <c r="AG55" s="34"/>
      <c r="AH55" s="34"/>
      <c r="AI55" s="34"/>
      <c r="AJ55" s="34"/>
      <c r="AK55" s="34"/>
      <c r="AL55" s="53"/>
      <c r="AM55" s="290"/>
      <c r="AN55" s="290"/>
      <c r="AO55" s="127"/>
      <c r="AP55" s="127"/>
      <c r="AQ55" s="127"/>
      <c r="AR55" s="128"/>
      <c r="AS55" s="181">
        <f>ROUND(I59*$U$92,0)</f>
        <v>483</v>
      </c>
      <c r="AT55" s="14" t="s">
        <v>824</v>
      </c>
    </row>
    <row r="56" spans="1:46" ht="17.2" customHeight="1" x14ac:dyDescent="0.3">
      <c r="A56" s="10">
        <v>21</v>
      </c>
      <c r="B56" s="12">
        <v>8212</v>
      </c>
      <c r="C56" s="51" t="s">
        <v>1377</v>
      </c>
      <c r="D56" s="265"/>
      <c r="E56" s="299"/>
      <c r="F56" s="265"/>
      <c r="G56" s="266"/>
      <c r="H56" s="262"/>
      <c r="I56" s="241"/>
      <c r="J56" s="241"/>
      <c r="K56" s="241"/>
      <c r="L56" s="242"/>
      <c r="M56" s="84"/>
      <c r="N56" s="140"/>
      <c r="O56" s="140"/>
      <c r="P56" s="140"/>
      <c r="Q56" s="140"/>
      <c r="R56" s="140"/>
      <c r="S56" s="140"/>
      <c r="T56" s="83"/>
      <c r="U56" s="265"/>
      <c r="V56" s="299"/>
      <c r="W56" s="281" t="s">
        <v>871</v>
      </c>
      <c r="X56" s="282"/>
      <c r="Y56" s="282"/>
      <c r="Z56" s="282"/>
      <c r="AA56" s="282"/>
      <c r="AB56" s="247" t="s">
        <v>870</v>
      </c>
      <c r="AC56" s="248"/>
      <c r="AD56" s="248"/>
      <c r="AE56" s="248"/>
      <c r="AF56" s="248"/>
      <c r="AG56" s="248"/>
      <c r="AH56" s="248"/>
      <c r="AI56" s="248"/>
      <c r="AJ56" s="248"/>
      <c r="AK56" s="248"/>
      <c r="AL56" s="53" t="s">
        <v>810</v>
      </c>
      <c r="AM56" s="290">
        <f>AM53</f>
        <v>0.7</v>
      </c>
      <c r="AN56" s="290"/>
      <c r="AO56" s="127"/>
      <c r="AP56" s="127"/>
      <c r="AQ56" s="127"/>
      <c r="AR56" s="128"/>
      <c r="AS56" s="178">
        <f>ROUND(ROUND(I59*$U$92,0)*AM56,0)</f>
        <v>338</v>
      </c>
      <c r="AT56" s="82"/>
    </row>
    <row r="57" spans="1:46" ht="17.2" customHeight="1" x14ac:dyDescent="0.3">
      <c r="A57" s="10">
        <v>21</v>
      </c>
      <c r="B57" s="12">
        <v>8833</v>
      </c>
      <c r="C57" s="51" t="s">
        <v>1376</v>
      </c>
      <c r="D57" s="265"/>
      <c r="E57" s="299"/>
      <c r="F57" s="265"/>
      <c r="G57" s="266"/>
      <c r="H57" s="134"/>
      <c r="I57" s="135"/>
      <c r="J57" s="135"/>
      <c r="K57" s="135"/>
      <c r="L57" s="136"/>
      <c r="M57" s="84"/>
      <c r="N57" s="140"/>
      <c r="O57" s="140"/>
      <c r="P57" s="140"/>
      <c r="Q57" s="140"/>
      <c r="R57" s="140"/>
      <c r="S57" s="140"/>
      <c r="T57" s="83"/>
      <c r="U57" s="265"/>
      <c r="V57" s="299"/>
      <c r="W57" s="281"/>
      <c r="X57" s="282"/>
      <c r="Y57" s="282"/>
      <c r="Z57" s="282"/>
      <c r="AA57" s="282"/>
      <c r="AB57" s="247" t="s">
        <v>868</v>
      </c>
      <c r="AC57" s="248"/>
      <c r="AD57" s="248"/>
      <c r="AE57" s="248"/>
      <c r="AF57" s="248"/>
      <c r="AG57" s="248"/>
      <c r="AH57" s="248"/>
      <c r="AI57" s="248"/>
      <c r="AJ57" s="248"/>
      <c r="AK57" s="248"/>
      <c r="AL57" s="53" t="s">
        <v>810</v>
      </c>
      <c r="AM57" s="290">
        <f>AM54</f>
        <v>0.5</v>
      </c>
      <c r="AN57" s="290"/>
      <c r="AO57" s="133"/>
      <c r="AP57" s="127"/>
      <c r="AQ57" s="127"/>
      <c r="AR57" s="128"/>
      <c r="AS57" s="178">
        <f>ROUND(ROUND(I59*$U$92,0)*AM57,0)</f>
        <v>242</v>
      </c>
      <c r="AT57" s="82"/>
    </row>
    <row r="58" spans="1:46" ht="17.2" customHeight="1" x14ac:dyDescent="0.3">
      <c r="A58" s="10">
        <v>21</v>
      </c>
      <c r="B58" s="12">
        <v>8213</v>
      </c>
      <c r="C58" s="51" t="s">
        <v>1375</v>
      </c>
      <c r="D58" s="265"/>
      <c r="E58" s="299"/>
      <c r="F58" s="265"/>
      <c r="G58" s="266"/>
      <c r="H58" s="44"/>
      <c r="I58" s="2"/>
      <c r="J58" s="2"/>
      <c r="K58" s="140"/>
      <c r="L58" s="83"/>
      <c r="M58" s="243" t="s">
        <v>837</v>
      </c>
      <c r="N58" s="239"/>
      <c r="O58" s="239"/>
      <c r="P58" s="239"/>
      <c r="Q58" s="239"/>
      <c r="R58" s="239"/>
      <c r="S58" s="239"/>
      <c r="T58" s="240"/>
      <c r="U58" s="265"/>
      <c r="V58" s="266"/>
      <c r="W58" s="9"/>
      <c r="X58" s="47"/>
      <c r="Y58" s="47"/>
      <c r="Z58" s="7"/>
      <c r="AA58" s="63"/>
      <c r="AB58" s="34"/>
      <c r="AC58" s="34"/>
      <c r="AD58" s="53"/>
      <c r="AE58" s="53"/>
      <c r="AF58" s="34"/>
      <c r="AG58" s="34"/>
      <c r="AH58" s="34"/>
      <c r="AI58" s="34"/>
      <c r="AJ58" s="34"/>
      <c r="AK58" s="34"/>
      <c r="AL58" s="53"/>
      <c r="AM58" s="290"/>
      <c r="AN58" s="290"/>
      <c r="AO58" s="34"/>
      <c r="AP58" s="127"/>
      <c r="AQ58" s="127"/>
      <c r="AR58" s="128"/>
      <c r="AS58" s="178">
        <f>ROUND(ROUND(I59*S60,0)*$U$92,0)</f>
        <v>466</v>
      </c>
      <c r="AT58" s="82"/>
    </row>
    <row r="59" spans="1:46" ht="17.2" customHeight="1" x14ac:dyDescent="0.3">
      <c r="A59" s="10">
        <v>21</v>
      </c>
      <c r="B59" s="12">
        <v>8214</v>
      </c>
      <c r="C59" s="51" t="s">
        <v>1374</v>
      </c>
      <c r="D59" s="265"/>
      <c r="E59" s="299"/>
      <c r="F59" s="265"/>
      <c r="G59" s="266"/>
      <c r="H59" s="44"/>
      <c r="I59" s="295">
        <f>'5療養介護(基本)'!I58</f>
        <v>690</v>
      </c>
      <c r="J59" s="295"/>
      <c r="K59" s="2" t="s">
        <v>809</v>
      </c>
      <c r="L59" s="43"/>
      <c r="M59" s="262"/>
      <c r="N59" s="241"/>
      <c r="O59" s="241"/>
      <c r="P59" s="241"/>
      <c r="Q59" s="241"/>
      <c r="R59" s="241"/>
      <c r="S59" s="241"/>
      <c r="T59" s="242"/>
      <c r="U59" s="265"/>
      <c r="V59" s="299"/>
      <c r="W59" s="281" t="s">
        <v>871</v>
      </c>
      <c r="X59" s="282"/>
      <c r="Y59" s="282"/>
      <c r="Z59" s="282"/>
      <c r="AA59" s="282"/>
      <c r="AB59" s="247" t="s">
        <v>870</v>
      </c>
      <c r="AC59" s="248"/>
      <c r="AD59" s="248"/>
      <c r="AE59" s="248"/>
      <c r="AF59" s="248"/>
      <c r="AG59" s="248"/>
      <c r="AH59" s="248"/>
      <c r="AI59" s="248"/>
      <c r="AJ59" s="248"/>
      <c r="AK59" s="248"/>
      <c r="AL59" s="53" t="s">
        <v>810</v>
      </c>
      <c r="AM59" s="290">
        <f>AM56</f>
        <v>0.7</v>
      </c>
      <c r="AN59" s="290"/>
      <c r="AO59" s="34"/>
      <c r="AP59" s="127"/>
      <c r="AQ59" s="127"/>
      <c r="AR59" s="128"/>
      <c r="AS59" s="178">
        <f>ROUND(ROUND(ROUND(I59*S60,0)*$U$92,0)*AM59,0)</f>
        <v>326</v>
      </c>
      <c r="AT59" s="82"/>
    </row>
    <row r="60" spans="1:46" ht="17.2" customHeight="1" x14ac:dyDescent="0.3">
      <c r="A60" s="10">
        <v>21</v>
      </c>
      <c r="B60" s="12">
        <v>8834</v>
      </c>
      <c r="C60" s="51" t="s">
        <v>1373</v>
      </c>
      <c r="D60" s="265"/>
      <c r="E60" s="299"/>
      <c r="F60" s="265"/>
      <c r="G60" s="266"/>
      <c r="H60" s="44"/>
      <c r="I60" s="140"/>
      <c r="J60" s="140"/>
      <c r="K60" s="140"/>
      <c r="L60" s="83"/>
      <c r="M60" s="42"/>
      <c r="N60" s="8"/>
      <c r="O60" s="100"/>
      <c r="P60" s="100"/>
      <c r="Q60" s="100"/>
      <c r="R60" s="126" t="s">
        <v>810</v>
      </c>
      <c r="S60" s="236">
        <f>S54</f>
        <v>0.96499999999999997</v>
      </c>
      <c r="T60" s="237"/>
      <c r="U60" s="265"/>
      <c r="V60" s="299"/>
      <c r="W60" s="281"/>
      <c r="X60" s="282"/>
      <c r="Y60" s="282"/>
      <c r="Z60" s="282"/>
      <c r="AA60" s="282"/>
      <c r="AB60" s="247" t="s">
        <v>868</v>
      </c>
      <c r="AC60" s="248"/>
      <c r="AD60" s="248"/>
      <c r="AE60" s="248"/>
      <c r="AF60" s="248"/>
      <c r="AG60" s="248"/>
      <c r="AH60" s="248"/>
      <c r="AI60" s="248"/>
      <c r="AJ60" s="248"/>
      <c r="AK60" s="248"/>
      <c r="AL60" s="53" t="s">
        <v>810</v>
      </c>
      <c r="AM60" s="290">
        <f>AM57</f>
        <v>0.5</v>
      </c>
      <c r="AN60" s="290"/>
      <c r="AO60" s="7"/>
      <c r="AP60" s="63"/>
      <c r="AQ60" s="63"/>
      <c r="AR60" s="117"/>
      <c r="AS60" s="178">
        <f>ROUND(ROUND(ROUND(I59*S60,0)*$U$92,0)*AM60,0)</f>
        <v>233</v>
      </c>
      <c r="AT60" s="82"/>
    </row>
    <row r="61" spans="1:46" ht="17.2" customHeight="1" x14ac:dyDescent="0.3">
      <c r="A61" s="10">
        <v>21</v>
      </c>
      <c r="B61" s="12">
        <v>8835</v>
      </c>
      <c r="C61" s="51" t="s">
        <v>1372</v>
      </c>
      <c r="D61" s="265"/>
      <c r="E61" s="299"/>
      <c r="F61" s="265"/>
      <c r="G61" s="266"/>
      <c r="H61" s="84"/>
      <c r="I61" s="140"/>
      <c r="J61" s="140"/>
      <c r="K61" s="140"/>
      <c r="L61" s="83"/>
      <c r="M61" s="2"/>
      <c r="N61" s="159"/>
      <c r="O61" s="159"/>
      <c r="P61" s="159"/>
      <c r="Q61" s="159"/>
      <c r="R61" s="159"/>
      <c r="S61" s="159"/>
      <c r="T61" s="159"/>
      <c r="U61" s="265"/>
      <c r="V61" s="266"/>
      <c r="W61" s="86"/>
      <c r="X61" s="7"/>
      <c r="Y61" s="30"/>
      <c r="Z61" s="7"/>
      <c r="AA61" s="63"/>
      <c r="AB61" s="7"/>
      <c r="AC61" s="7"/>
      <c r="AD61" s="59"/>
      <c r="AE61" s="59"/>
      <c r="AF61" s="7"/>
      <c r="AG61" s="7"/>
      <c r="AH61" s="7"/>
      <c r="AI61" s="7"/>
      <c r="AJ61" s="7"/>
      <c r="AK61" s="7"/>
      <c r="AL61" s="59"/>
      <c r="AM61" s="249"/>
      <c r="AN61" s="250"/>
      <c r="AO61" s="241" t="s">
        <v>877</v>
      </c>
      <c r="AP61" s="241"/>
      <c r="AQ61" s="241"/>
      <c r="AR61" s="242"/>
      <c r="AS61" s="167">
        <f>ROUND(I59*$U$92,0)-AO64</f>
        <v>478</v>
      </c>
      <c r="AT61" s="82"/>
    </row>
    <row r="62" spans="1:46" ht="17.2" customHeight="1" x14ac:dyDescent="0.3">
      <c r="A62" s="10">
        <v>21</v>
      </c>
      <c r="B62" s="12">
        <v>8836</v>
      </c>
      <c r="C62" s="51" t="s">
        <v>1371</v>
      </c>
      <c r="D62" s="265"/>
      <c r="E62" s="299"/>
      <c r="F62" s="265"/>
      <c r="G62" s="266"/>
      <c r="H62" s="84"/>
      <c r="I62" s="140"/>
      <c r="J62" s="140"/>
      <c r="K62" s="140"/>
      <c r="L62" s="83"/>
      <c r="M62" s="2"/>
      <c r="N62" s="159"/>
      <c r="O62" s="159"/>
      <c r="P62" s="159"/>
      <c r="Q62" s="159"/>
      <c r="R62" s="159"/>
      <c r="S62" s="159"/>
      <c r="T62" s="159"/>
      <c r="U62" s="265"/>
      <c r="V62" s="299"/>
      <c r="W62" s="281" t="s">
        <v>871</v>
      </c>
      <c r="X62" s="282"/>
      <c r="Y62" s="282"/>
      <c r="Z62" s="282"/>
      <c r="AA62" s="283"/>
      <c r="AB62" s="247" t="s">
        <v>870</v>
      </c>
      <c r="AC62" s="248"/>
      <c r="AD62" s="248"/>
      <c r="AE62" s="248"/>
      <c r="AF62" s="248"/>
      <c r="AG62" s="248"/>
      <c r="AH62" s="248"/>
      <c r="AI62" s="248"/>
      <c r="AJ62" s="248"/>
      <c r="AK62" s="248"/>
      <c r="AL62" s="126" t="s">
        <v>810</v>
      </c>
      <c r="AM62" s="255">
        <f>AM59</f>
        <v>0.7</v>
      </c>
      <c r="AN62" s="289"/>
      <c r="AO62" s="262"/>
      <c r="AP62" s="241"/>
      <c r="AQ62" s="241"/>
      <c r="AR62" s="242"/>
      <c r="AS62" s="167">
        <f>ROUND(ROUND(I59*$U$92,0)*AM62,0)-AO64</f>
        <v>333</v>
      </c>
      <c r="AT62" s="82"/>
    </row>
    <row r="63" spans="1:46" ht="17.2" customHeight="1" x14ac:dyDescent="0.3">
      <c r="A63" s="10">
        <v>21</v>
      </c>
      <c r="B63" s="12">
        <v>8837</v>
      </c>
      <c r="C63" s="51" t="s">
        <v>1370</v>
      </c>
      <c r="D63" s="265"/>
      <c r="E63" s="299"/>
      <c r="F63" s="265"/>
      <c r="G63" s="266"/>
      <c r="H63" s="84"/>
      <c r="I63" s="140"/>
      <c r="J63" s="140"/>
      <c r="K63" s="140"/>
      <c r="L63" s="83"/>
      <c r="M63" s="2"/>
      <c r="N63" s="159"/>
      <c r="O63" s="159"/>
      <c r="P63" s="159"/>
      <c r="Q63" s="159"/>
      <c r="R63" s="159"/>
      <c r="S63" s="159"/>
      <c r="T63" s="159"/>
      <c r="U63" s="265"/>
      <c r="V63" s="299"/>
      <c r="W63" s="281"/>
      <c r="X63" s="282"/>
      <c r="Y63" s="282"/>
      <c r="Z63" s="282"/>
      <c r="AA63" s="283"/>
      <c r="AB63" s="247" t="s">
        <v>868</v>
      </c>
      <c r="AC63" s="248"/>
      <c r="AD63" s="248"/>
      <c r="AE63" s="248"/>
      <c r="AF63" s="248"/>
      <c r="AG63" s="248"/>
      <c r="AH63" s="248"/>
      <c r="AI63" s="248"/>
      <c r="AJ63" s="248"/>
      <c r="AK63" s="248"/>
      <c r="AL63" s="53" t="s">
        <v>810</v>
      </c>
      <c r="AM63" s="290">
        <f>AM60</f>
        <v>0.5</v>
      </c>
      <c r="AN63" s="291"/>
      <c r="AO63" s="134"/>
      <c r="AP63" s="130"/>
      <c r="AQ63" s="130"/>
      <c r="AR63" s="131"/>
      <c r="AS63" s="167">
        <f>ROUND(ROUND(I59*$U$92,0)*AM63,0)-5</f>
        <v>237</v>
      </c>
      <c r="AT63" s="82"/>
    </row>
    <row r="64" spans="1:46" ht="17.2" customHeight="1" x14ac:dyDescent="0.3">
      <c r="A64" s="10">
        <v>21</v>
      </c>
      <c r="B64" s="12">
        <v>8838</v>
      </c>
      <c r="C64" s="51" t="s">
        <v>1369</v>
      </c>
      <c r="D64" s="265"/>
      <c r="E64" s="299"/>
      <c r="F64" s="265"/>
      <c r="G64" s="266"/>
      <c r="H64" s="84"/>
      <c r="I64" s="140"/>
      <c r="J64" s="140"/>
      <c r="K64" s="140"/>
      <c r="L64" s="83"/>
      <c r="M64" s="239" t="s">
        <v>837</v>
      </c>
      <c r="N64" s="239"/>
      <c r="O64" s="239"/>
      <c r="P64" s="239"/>
      <c r="Q64" s="239"/>
      <c r="R64" s="239"/>
      <c r="S64" s="239"/>
      <c r="T64" s="240"/>
      <c r="U64" s="265"/>
      <c r="V64" s="266"/>
      <c r="W64" s="9"/>
      <c r="X64" s="47"/>
      <c r="Y64" s="47"/>
      <c r="Z64" s="7"/>
      <c r="AA64" s="63"/>
      <c r="AB64" s="7"/>
      <c r="AC64" s="7"/>
      <c r="AD64" s="59"/>
      <c r="AE64" s="59"/>
      <c r="AF64" s="7"/>
      <c r="AG64" s="7"/>
      <c r="AH64" s="7"/>
      <c r="AI64" s="7"/>
      <c r="AJ64" s="7"/>
      <c r="AK64" s="7"/>
      <c r="AL64" s="59"/>
      <c r="AM64" s="249"/>
      <c r="AN64" s="250"/>
      <c r="AO64" s="36">
        <f>AO52</f>
        <v>5</v>
      </c>
      <c r="AP64" s="69" t="s">
        <v>873</v>
      </c>
      <c r="AQ64" s="130"/>
      <c r="AR64" s="131"/>
      <c r="AS64" s="167">
        <f>ROUND(ROUND(I59*S66,0)*$U$92,0)-AO64</f>
        <v>461</v>
      </c>
      <c r="AT64" s="82"/>
    </row>
    <row r="65" spans="1:46" ht="17.2" customHeight="1" x14ac:dyDescent="0.3">
      <c r="A65" s="10">
        <v>21</v>
      </c>
      <c r="B65" s="12">
        <v>8839</v>
      </c>
      <c r="C65" s="51" t="s">
        <v>1368</v>
      </c>
      <c r="D65" s="265"/>
      <c r="E65" s="299"/>
      <c r="F65" s="265"/>
      <c r="G65" s="266"/>
      <c r="H65" s="84"/>
      <c r="I65" s="140"/>
      <c r="J65" s="140"/>
      <c r="K65" s="140"/>
      <c r="L65" s="83"/>
      <c r="M65" s="241"/>
      <c r="N65" s="241"/>
      <c r="O65" s="241"/>
      <c r="P65" s="241"/>
      <c r="Q65" s="241"/>
      <c r="R65" s="241"/>
      <c r="S65" s="241"/>
      <c r="T65" s="242"/>
      <c r="U65" s="265"/>
      <c r="V65" s="299"/>
      <c r="W65" s="281" t="s">
        <v>871</v>
      </c>
      <c r="X65" s="282"/>
      <c r="Y65" s="282"/>
      <c r="Z65" s="282"/>
      <c r="AA65" s="283"/>
      <c r="AB65" s="247" t="s">
        <v>870</v>
      </c>
      <c r="AC65" s="248"/>
      <c r="AD65" s="248"/>
      <c r="AE65" s="248"/>
      <c r="AF65" s="248"/>
      <c r="AG65" s="248"/>
      <c r="AH65" s="248"/>
      <c r="AI65" s="248"/>
      <c r="AJ65" s="248"/>
      <c r="AK65" s="248"/>
      <c r="AL65" s="126" t="s">
        <v>810</v>
      </c>
      <c r="AM65" s="255">
        <f>AM62</f>
        <v>0.7</v>
      </c>
      <c r="AN65" s="289"/>
      <c r="AO65" s="44"/>
      <c r="AP65" s="130"/>
      <c r="AQ65" s="130"/>
      <c r="AR65" s="131"/>
      <c r="AS65" s="167">
        <f>ROUND(ROUND(ROUND(I59*S66,0)*$U$92,0)*AM65,0)-AO64</f>
        <v>321</v>
      </c>
      <c r="AT65" s="82"/>
    </row>
    <row r="66" spans="1:46" ht="17.2" customHeight="1" x14ac:dyDescent="0.3">
      <c r="A66" s="10">
        <v>21</v>
      </c>
      <c r="B66" s="12">
        <v>8840</v>
      </c>
      <c r="C66" s="51" t="s">
        <v>1367</v>
      </c>
      <c r="D66" s="265"/>
      <c r="E66" s="299"/>
      <c r="F66" s="265"/>
      <c r="G66" s="266"/>
      <c r="H66" s="84"/>
      <c r="I66" s="140"/>
      <c r="J66" s="140"/>
      <c r="K66" s="140"/>
      <c r="L66" s="83"/>
      <c r="M66" s="69"/>
      <c r="N66" s="69"/>
      <c r="O66" s="69"/>
      <c r="P66" s="69"/>
      <c r="Q66" s="69"/>
      <c r="R66" s="142" t="s">
        <v>810</v>
      </c>
      <c r="S66" s="252">
        <f>S60</f>
        <v>0.96499999999999997</v>
      </c>
      <c r="T66" s="253"/>
      <c r="U66" s="265"/>
      <c r="V66" s="299"/>
      <c r="W66" s="281"/>
      <c r="X66" s="282"/>
      <c r="Y66" s="282"/>
      <c r="Z66" s="282"/>
      <c r="AA66" s="283"/>
      <c r="AB66" s="247" t="s">
        <v>868</v>
      </c>
      <c r="AC66" s="248"/>
      <c r="AD66" s="248"/>
      <c r="AE66" s="248"/>
      <c r="AF66" s="248"/>
      <c r="AG66" s="248"/>
      <c r="AH66" s="248"/>
      <c r="AI66" s="248"/>
      <c r="AJ66" s="248"/>
      <c r="AK66" s="248"/>
      <c r="AL66" s="53" t="s">
        <v>810</v>
      </c>
      <c r="AM66" s="290">
        <f>AM63</f>
        <v>0.5</v>
      </c>
      <c r="AN66" s="291"/>
      <c r="AO66" s="44"/>
      <c r="AP66" s="130"/>
      <c r="AQ66" s="130"/>
      <c r="AR66" s="131"/>
      <c r="AS66" s="167">
        <f>ROUND(ROUND(ROUND(I59*S66,0)*$U$92,0)*AM66,0)-AO64</f>
        <v>228</v>
      </c>
      <c r="AT66" s="82"/>
    </row>
    <row r="67" spans="1:46" ht="17.2" customHeight="1" x14ac:dyDescent="0.3">
      <c r="A67" s="10">
        <v>21</v>
      </c>
      <c r="B67" s="12">
        <v>8221</v>
      </c>
      <c r="C67" s="51" t="s">
        <v>1366</v>
      </c>
      <c r="D67" s="129"/>
      <c r="E67" s="130"/>
      <c r="F67" s="144"/>
      <c r="G67" s="145"/>
      <c r="H67" s="243" t="s">
        <v>910</v>
      </c>
      <c r="I67" s="239"/>
      <c r="J67" s="239"/>
      <c r="K67" s="239"/>
      <c r="L67" s="240"/>
      <c r="M67" s="48"/>
      <c r="N67" s="76"/>
      <c r="O67" s="76"/>
      <c r="P67" s="76"/>
      <c r="Q67" s="76"/>
      <c r="R67" s="76"/>
      <c r="S67" s="76"/>
      <c r="T67" s="103"/>
      <c r="U67" s="144"/>
      <c r="V67" s="145"/>
      <c r="W67" s="86"/>
      <c r="X67" s="7"/>
      <c r="Y67" s="30"/>
      <c r="Z67" s="7"/>
      <c r="AA67" s="63"/>
      <c r="AB67" s="34"/>
      <c r="AC67" s="34"/>
      <c r="AD67" s="53"/>
      <c r="AE67" s="53"/>
      <c r="AF67" s="34"/>
      <c r="AG67" s="34"/>
      <c r="AH67" s="34"/>
      <c r="AI67" s="34"/>
      <c r="AJ67" s="34"/>
      <c r="AK67" s="34"/>
      <c r="AL67" s="53"/>
      <c r="AM67" s="290"/>
      <c r="AN67" s="290"/>
      <c r="AO67" s="127"/>
      <c r="AP67" s="127"/>
      <c r="AQ67" s="127"/>
      <c r="AR67" s="128"/>
      <c r="AS67" s="178">
        <f>ROUND(I71*$U$92,0)</f>
        <v>459</v>
      </c>
      <c r="AT67" s="82"/>
    </row>
    <row r="68" spans="1:46" ht="17.2" customHeight="1" x14ac:dyDescent="0.3">
      <c r="A68" s="10">
        <v>21</v>
      </c>
      <c r="B68" s="12">
        <v>8222</v>
      </c>
      <c r="C68" s="51" t="s">
        <v>1365</v>
      </c>
      <c r="D68" s="129"/>
      <c r="E68" s="130"/>
      <c r="F68" s="144"/>
      <c r="G68" s="145"/>
      <c r="H68" s="262"/>
      <c r="I68" s="241"/>
      <c r="J68" s="241"/>
      <c r="K68" s="241"/>
      <c r="L68" s="242"/>
      <c r="M68" s="84"/>
      <c r="N68" s="140"/>
      <c r="O68" s="140"/>
      <c r="P68" s="140"/>
      <c r="Q68" s="140"/>
      <c r="R68" s="140"/>
      <c r="S68" s="140"/>
      <c r="T68" s="83"/>
      <c r="U68" s="144"/>
      <c r="V68" s="87"/>
      <c r="W68" s="281" t="s">
        <v>871</v>
      </c>
      <c r="X68" s="282"/>
      <c r="Y68" s="282"/>
      <c r="Z68" s="282"/>
      <c r="AA68" s="282"/>
      <c r="AB68" s="247" t="s">
        <v>870</v>
      </c>
      <c r="AC68" s="248"/>
      <c r="AD68" s="248"/>
      <c r="AE68" s="248"/>
      <c r="AF68" s="248"/>
      <c r="AG68" s="248"/>
      <c r="AH68" s="248"/>
      <c r="AI68" s="248"/>
      <c r="AJ68" s="248"/>
      <c r="AK68" s="248"/>
      <c r="AL68" s="53" t="s">
        <v>810</v>
      </c>
      <c r="AM68" s="290">
        <f>AM65</f>
        <v>0.7</v>
      </c>
      <c r="AN68" s="290"/>
      <c r="AO68" s="127"/>
      <c r="AP68" s="127"/>
      <c r="AQ68" s="127"/>
      <c r="AR68" s="128"/>
      <c r="AS68" s="178">
        <f>ROUND(ROUND(I71*$U$92,0)*AM68,0)</f>
        <v>321</v>
      </c>
      <c r="AT68" s="82"/>
    </row>
    <row r="69" spans="1:46" ht="17.2" customHeight="1" x14ac:dyDescent="0.3">
      <c r="A69" s="10">
        <v>21</v>
      </c>
      <c r="B69" s="12">
        <v>8841</v>
      </c>
      <c r="C69" s="51" t="s">
        <v>1364</v>
      </c>
      <c r="D69" s="129"/>
      <c r="E69" s="130"/>
      <c r="F69" s="144"/>
      <c r="G69" s="145"/>
      <c r="H69" s="134"/>
      <c r="I69" s="135"/>
      <c r="J69" s="135"/>
      <c r="K69" s="135"/>
      <c r="L69" s="136"/>
      <c r="M69" s="84"/>
      <c r="N69" s="140"/>
      <c r="O69" s="140"/>
      <c r="P69" s="140"/>
      <c r="Q69" s="140"/>
      <c r="R69" s="140"/>
      <c r="S69" s="140"/>
      <c r="T69" s="83"/>
      <c r="U69" s="144"/>
      <c r="V69" s="87"/>
      <c r="W69" s="281"/>
      <c r="X69" s="282"/>
      <c r="Y69" s="282"/>
      <c r="Z69" s="282"/>
      <c r="AA69" s="282"/>
      <c r="AB69" s="247" t="s">
        <v>868</v>
      </c>
      <c r="AC69" s="248"/>
      <c r="AD69" s="248"/>
      <c r="AE69" s="248"/>
      <c r="AF69" s="248"/>
      <c r="AG69" s="248"/>
      <c r="AH69" s="248"/>
      <c r="AI69" s="248"/>
      <c r="AJ69" s="248"/>
      <c r="AK69" s="248"/>
      <c r="AL69" s="53" t="s">
        <v>810</v>
      </c>
      <c r="AM69" s="290">
        <f>AM66</f>
        <v>0.5</v>
      </c>
      <c r="AN69" s="290"/>
      <c r="AO69" s="133"/>
      <c r="AP69" s="127"/>
      <c r="AQ69" s="127"/>
      <c r="AR69" s="128"/>
      <c r="AS69" s="178">
        <f>ROUND(ROUND(I71*$U$92,0)*AM69,0)</f>
        <v>230</v>
      </c>
      <c r="AT69" s="82"/>
    </row>
    <row r="70" spans="1:46" ht="17.2" customHeight="1" x14ac:dyDescent="0.3">
      <c r="A70" s="10">
        <v>21</v>
      </c>
      <c r="B70" s="12">
        <v>8223</v>
      </c>
      <c r="C70" s="51" t="s">
        <v>1363</v>
      </c>
      <c r="D70" s="129"/>
      <c r="E70" s="130"/>
      <c r="F70" s="144"/>
      <c r="G70" s="145"/>
      <c r="H70" s="44"/>
      <c r="I70" s="2"/>
      <c r="J70" s="2"/>
      <c r="K70" s="140"/>
      <c r="L70" s="83"/>
      <c r="M70" s="243" t="s">
        <v>837</v>
      </c>
      <c r="N70" s="239"/>
      <c r="O70" s="239"/>
      <c r="P70" s="239"/>
      <c r="Q70" s="239"/>
      <c r="R70" s="239"/>
      <c r="S70" s="239"/>
      <c r="T70" s="240"/>
      <c r="U70" s="144"/>
      <c r="V70" s="145"/>
      <c r="W70" s="9"/>
      <c r="X70" s="47"/>
      <c r="Y70" s="47"/>
      <c r="Z70" s="7"/>
      <c r="AA70" s="63"/>
      <c r="AB70" s="34"/>
      <c r="AC70" s="34"/>
      <c r="AD70" s="53"/>
      <c r="AE70" s="53"/>
      <c r="AF70" s="34"/>
      <c r="AG70" s="34"/>
      <c r="AH70" s="34"/>
      <c r="AI70" s="34"/>
      <c r="AJ70" s="34"/>
      <c r="AK70" s="34"/>
      <c r="AL70" s="53"/>
      <c r="AM70" s="290"/>
      <c r="AN70" s="290"/>
      <c r="AO70" s="34"/>
      <c r="AP70" s="127"/>
      <c r="AQ70" s="127"/>
      <c r="AR70" s="128"/>
      <c r="AS70" s="178">
        <f>ROUND(ROUND(I71*S72,0)*$U$92,0)</f>
        <v>442</v>
      </c>
      <c r="AT70" s="82"/>
    </row>
    <row r="71" spans="1:46" ht="17.2" customHeight="1" x14ac:dyDescent="0.3">
      <c r="A71" s="10">
        <v>21</v>
      </c>
      <c r="B71" s="12">
        <v>8224</v>
      </c>
      <c r="C71" s="51" t="s">
        <v>1362</v>
      </c>
      <c r="D71" s="129"/>
      <c r="E71" s="130"/>
      <c r="F71" s="144"/>
      <c r="G71" s="145"/>
      <c r="H71" s="44"/>
      <c r="I71" s="295">
        <f>'5療養介護(基本)'!I70</f>
        <v>655</v>
      </c>
      <c r="J71" s="295"/>
      <c r="K71" s="2" t="s">
        <v>809</v>
      </c>
      <c r="L71" s="43"/>
      <c r="M71" s="262"/>
      <c r="N71" s="241"/>
      <c r="O71" s="241"/>
      <c r="P71" s="241"/>
      <c r="Q71" s="241"/>
      <c r="R71" s="241"/>
      <c r="S71" s="241"/>
      <c r="T71" s="242"/>
      <c r="U71" s="144"/>
      <c r="V71" s="87"/>
      <c r="W71" s="281" t="s">
        <v>871</v>
      </c>
      <c r="X71" s="282"/>
      <c r="Y71" s="282"/>
      <c r="Z71" s="282"/>
      <c r="AA71" s="282"/>
      <c r="AB71" s="247" t="s">
        <v>870</v>
      </c>
      <c r="AC71" s="248"/>
      <c r="AD71" s="248"/>
      <c r="AE71" s="248"/>
      <c r="AF71" s="248"/>
      <c r="AG71" s="248"/>
      <c r="AH71" s="248"/>
      <c r="AI71" s="248"/>
      <c r="AJ71" s="248"/>
      <c r="AK71" s="248"/>
      <c r="AL71" s="53" t="s">
        <v>810</v>
      </c>
      <c r="AM71" s="290">
        <f>AM68</f>
        <v>0.7</v>
      </c>
      <c r="AN71" s="290"/>
      <c r="AO71" s="34"/>
      <c r="AP71" s="127"/>
      <c r="AQ71" s="127"/>
      <c r="AR71" s="128"/>
      <c r="AS71" s="178">
        <f>ROUND(ROUND(ROUND(I71*S72,0)*$U$92,0)*AM71,0)</f>
        <v>309</v>
      </c>
      <c r="AT71" s="82"/>
    </row>
    <row r="72" spans="1:46" ht="17.2" customHeight="1" x14ac:dyDescent="0.3">
      <c r="A72" s="10">
        <v>21</v>
      </c>
      <c r="B72" s="12">
        <v>8842</v>
      </c>
      <c r="C72" s="51" t="s">
        <v>1361</v>
      </c>
      <c r="D72" s="129"/>
      <c r="E72" s="130"/>
      <c r="F72" s="144"/>
      <c r="G72" s="145"/>
      <c r="H72" s="44"/>
      <c r="I72" s="140"/>
      <c r="J72" s="140"/>
      <c r="K72" s="140"/>
      <c r="L72" s="83"/>
      <c r="M72" s="42"/>
      <c r="N72" s="8"/>
      <c r="O72" s="100"/>
      <c r="P72" s="100"/>
      <c r="Q72" s="100"/>
      <c r="R72" s="126" t="s">
        <v>810</v>
      </c>
      <c r="S72" s="236">
        <f>S66</f>
        <v>0.96499999999999997</v>
      </c>
      <c r="T72" s="237"/>
      <c r="U72" s="144"/>
      <c r="V72" s="87"/>
      <c r="W72" s="281"/>
      <c r="X72" s="282"/>
      <c r="Y72" s="282"/>
      <c r="Z72" s="282"/>
      <c r="AA72" s="282"/>
      <c r="AB72" s="247" t="s">
        <v>868</v>
      </c>
      <c r="AC72" s="248"/>
      <c r="AD72" s="248"/>
      <c r="AE72" s="248"/>
      <c r="AF72" s="248"/>
      <c r="AG72" s="248"/>
      <c r="AH72" s="248"/>
      <c r="AI72" s="248"/>
      <c r="AJ72" s="248"/>
      <c r="AK72" s="248"/>
      <c r="AL72" s="53" t="s">
        <v>810</v>
      </c>
      <c r="AM72" s="290">
        <f>AM69</f>
        <v>0.5</v>
      </c>
      <c r="AN72" s="290"/>
      <c r="AO72" s="7"/>
      <c r="AP72" s="63"/>
      <c r="AQ72" s="63"/>
      <c r="AR72" s="117"/>
      <c r="AS72" s="178">
        <f>ROUND(ROUND(ROUND(I71*S72,0)*$U$92,0)*AM72,0)</f>
        <v>221</v>
      </c>
      <c r="AT72" s="82"/>
    </row>
    <row r="73" spans="1:46" ht="17.2" customHeight="1" x14ac:dyDescent="0.3">
      <c r="A73" s="10">
        <v>21</v>
      </c>
      <c r="B73" s="12">
        <v>8843</v>
      </c>
      <c r="C73" s="51" t="s">
        <v>1360</v>
      </c>
      <c r="D73" s="129"/>
      <c r="E73" s="130"/>
      <c r="F73" s="144"/>
      <c r="G73" s="145"/>
      <c r="H73" s="84"/>
      <c r="I73" s="140"/>
      <c r="J73" s="140"/>
      <c r="K73" s="140"/>
      <c r="L73" s="83"/>
      <c r="M73" s="2"/>
      <c r="N73" s="159"/>
      <c r="O73" s="159"/>
      <c r="P73" s="159"/>
      <c r="Q73" s="159"/>
      <c r="R73" s="159"/>
      <c r="S73" s="159"/>
      <c r="T73" s="159"/>
      <c r="U73" s="144"/>
      <c r="V73" s="145"/>
      <c r="W73" s="86"/>
      <c r="X73" s="7"/>
      <c r="Y73" s="30"/>
      <c r="Z73" s="7"/>
      <c r="AA73" s="63"/>
      <c r="AB73" s="7"/>
      <c r="AC73" s="7"/>
      <c r="AD73" s="59"/>
      <c r="AE73" s="59"/>
      <c r="AF73" s="7"/>
      <c r="AG73" s="7"/>
      <c r="AH73" s="7"/>
      <c r="AI73" s="7"/>
      <c r="AJ73" s="7"/>
      <c r="AK73" s="7"/>
      <c r="AL73" s="59"/>
      <c r="AM73" s="249"/>
      <c r="AN73" s="250"/>
      <c r="AO73" s="241" t="s">
        <v>877</v>
      </c>
      <c r="AP73" s="241"/>
      <c r="AQ73" s="241"/>
      <c r="AR73" s="242"/>
      <c r="AS73" s="167">
        <f>ROUND(I71*$U$92,0)-AO76</f>
        <v>454</v>
      </c>
      <c r="AT73" s="82"/>
    </row>
    <row r="74" spans="1:46" ht="17.2" customHeight="1" x14ac:dyDescent="0.3">
      <c r="A74" s="10">
        <v>21</v>
      </c>
      <c r="B74" s="12">
        <v>8844</v>
      </c>
      <c r="C74" s="51" t="s">
        <v>1359</v>
      </c>
      <c r="D74" s="129"/>
      <c r="E74" s="130"/>
      <c r="F74" s="144"/>
      <c r="G74" s="145"/>
      <c r="H74" s="84"/>
      <c r="I74" s="140"/>
      <c r="J74" s="140"/>
      <c r="K74" s="140"/>
      <c r="L74" s="83"/>
      <c r="M74" s="2"/>
      <c r="N74" s="159"/>
      <c r="O74" s="159"/>
      <c r="P74" s="159"/>
      <c r="Q74" s="159"/>
      <c r="R74" s="159"/>
      <c r="S74" s="159"/>
      <c r="T74" s="159"/>
      <c r="U74" s="144"/>
      <c r="V74" s="87"/>
      <c r="W74" s="281" t="s">
        <v>871</v>
      </c>
      <c r="X74" s="282"/>
      <c r="Y74" s="282"/>
      <c r="Z74" s="282"/>
      <c r="AA74" s="283"/>
      <c r="AB74" s="247" t="s">
        <v>870</v>
      </c>
      <c r="AC74" s="248"/>
      <c r="AD74" s="248"/>
      <c r="AE74" s="248"/>
      <c r="AF74" s="248"/>
      <c r="AG74" s="248"/>
      <c r="AH74" s="248"/>
      <c r="AI74" s="248"/>
      <c r="AJ74" s="248"/>
      <c r="AK74" s="248"/>
      <c r="AL74" s="126" t="s">
        <v>810</v>
      </c>
      <c r="AM74" s="255">
        <f>AM71</f>
        <v>0.7</v>
      </c>
      <c r="AN74" s="289"/>
      <c r="AO74" s="262"/>
      <c r="AP74" s="241"/>
      <c r="AQ74" s="241"/>
      <c r="AR74" s="242"/>
      <c r="AS74" s="167">
        <f>ROUND(ROUND(I71*$U$92,0)*AM74,0)-AO76</f>
        <v>316</v>
      </c>
      <c r="AT74" s="82"/>
    </row>
    <row r="75" spans="1:46" ht="17.2" customHeight="1" x14ac:dyDescent="0.3">
      <c r="A75" s="10">
        <v>21</v>
      </c>
      <c r="B75" s="12">
        <v>8845</v>
      </c>
      <c r="C75" s="51" t="s">
        <v>1358</v>
      </c>
      <c r="D75" s="129"/>
      <c r="E75" s="130"/>
      <c r="F75" s="144"/>
      <c r="G75" s="145"/>
      <c r="H75" s="84"/>
      <c r="I75" s="140"/>
      <c r="J75" s="140"/>
      <c r="K75" s="140"/>
      <c r="L75" s="83"/>
      <c r="M75" s="2"/>
      <c r="N75" s="159"/>
      <c r="O75" s="159"/>
      <c r="P75" s="159"/>
      <c r="Q75" s="159"/>
      <c r="R75" s="159"/>
      <c r="S75" s="159"/>
      <c r="T75" s="159"/>
      <c r="U75" s="144"/>
      <c r="V75" s="87"/>
      <c r="W75" s="281"/>
      <c r="X75" s="282"/>
      <c r="Y75" s="282"/>
      <c r="Z75" s="282"/>
      <c r="AA75" s="283"/>
      <c r="AB75" s="247" t="s">
        <v>868</v>
      </c>
      <c r="AC75" s="248"/>
      <c r="AD75" s="248"/>
      <c r="AE75" s="248"/>
      <c r="AF75" s="248"/>
      <c r="AG75" s="248"/>
      <c r="AH75" s="248"/>
      <c r="AI75" s="248"/>
      <c r="AJ75" s="248"/>
      <c r="AK75" s="248"/>
      <c r="AL75" s="53" t="s">
        <v>810</v>
      </c>
      <c r="AM75" s="290">
        <f>AM72</f>
        <v>0.5</v>
      </c>
      <c r="AN75" s="291"/>
      <c r="AO75" s="134"/>
      <c r="AP75" s="130"/>
      <c r="AQ75" s="130"/>
      <c r="AR75" s="131"/>
      <c r="AS75" s="167">
        <f>ROUND(ROUND(I71*$U$92,0)*AM75,0)-5</f>
        <v>225</v>
      </c>
      <c r="AT75" s="82"/>
    </row>
    <row r="76" spans="1:46" ht="17.2" customHeight="1" x14ac:dyDescent="0.3">
      <c r="A76" s="10">
        <v>21</v>
      </c>
      <c r="B76" s="12">
        <v>8846</v>
      </c>
      <c r="C76" s="51" t="s">
        <v>1357</v>
      </c>
      <c r="D76" s="129"/>
      <c r="E76" s="130"/>
      <c r="F76" s="144"/>
      <c r="G76" s="145"/>
      <c r="H76" s="84"/>
      <c r="I76" s="140"/>
      <c r="J76" s="140"/>
      <c r="K76" s="140"/>
      <c r="L76" s="83"/>
      <c r="M76" s="239" t="s">
        <v>837</v>
      </c>
      <c r="N76" s="239"/>
      <c r="O76" s="239"/>
      <c r="P76" s="239"/>
      <c r="Q76" s="239"/>
      <c r="R76" s="239"/>
      <c r="S76" s="239"/>
      <c r="T76" s="240"/>
      <c r="U76" s="144"/>
      <c r="V76" s="145"/>
      <c r="W76" s="9"/>
      <c r="X76" s="47"/>
      <c r="Y76" s="47"/>
      <c r="Z76" s="7"/>
      <c r="AA76" s="63"/>
      <c r="AB76" s="7"/>
      <c r="AC76" s="7"/>
      <c r="AD76" s="59"/>
      <c r="AE76" s="59"/>
      <c r="AF76" s="7"/>
      <c r="AG76" s="7"/>
      <c r="AH76" s="7"/>
      <c r="AI76" s="7"/>
      <c r="AJ76" s="7"/>
      <c r="AK76" s="7"/>
      <c r="AL76" s="59"/>
      <c r="AM76" s="249"/>
      <c r="AN76" s="250"/>
      <c r="AO76" s="36">
        <f>AO64</f>
        <v>5</v>
      </c>
      <c r="AP76" s="69" t="s">
        <v>873</v>
      </c>
      <c r="AQ76" s="130"/>
      <c r="AR76" s="131"/>
      <c r="AS76" s="167">
        <f>ROUND(ROUND(I71*S78,0)*$U$92,0)-AO76</f>
        <v>437</v>
      </c>
      <c r="AT76" s="82"/>
    </row>
    <row r="77" spans="1:46" ht="17.2" customHeight="1" x14ac:dyDescent="0.3">
      <c r="A77" s="10">
        <v>21</v>
      </c>
      <c r="B77" s="12">
        <v>8847</v>
      </c>
      <c r="C77" s="51" t="s">
        <v>1356</v>
      </c>
      <c r="D77" s="129"/>
      <c r="E77" s="130"/>
      <c r="F77" s="144"/>
      <c r="G77" s="145"/>
      <c r="H77" s="84"/>
      <c r="I77" s="140"/>
      <c r="J77" s="140"/>
      <c r="K77" s="140"/>
      <c r="L77" s="83"/>
      <c r="M77" s="241"/>
      <c r="N77" s="241"/>
      <c r="O77" s="241"/>
      <c r="P77" s="241"/>
      <c r="Q77" s="241"/>
      <c r="R77" s="241"/>
      <c r="S77" s="241"/>
      <c r="T77" s="242"/>
      <c r="U77" s="144"/>
      <c r="V77" s="87"/>
      <c r="W77" s="281" t="s">
        <v>871</v>
      </c>
      <c r="X77" s="282"/>
      <c r="Y77" s="282"/>
      <c r="Z77" s="282"/>
      <c r="AA77" s="283"/>
      <c r="AB77" s="247" t="s">
        <v>870</v>
      </c>
      <c r="AC77" s="248"/>
      <c r="AD77" s="248"/>
      <c r="AE77" s="248"/>
      <c r="AF77" s="248"/>
      <c r="AG77" s="248"/>
      <c r="AH77" s="248"/>
      <c r="AI77" s="248"/>
      <c r="AJ77" s="248"/>
      <c r="AK77" s="248"/>
      <c r="AL77" s="126" t="s">
        <v>810</v>
      </c>
      <c r="AM77" s="255">
        <f>AM74</f>
        <v>0.7</v>
      </c>
      <c r="AN77" s="289"/>
      <c r="AO77" s="44"/>
      <c r="AP77" s="130"/>
      <c r="AQ77" s="130"/>
      <c r="AR77" s="131"/>
      <c r="AS77" s="167">
        <f>ROUND(ROUND(ROUND(I71*S78,0)*$U$92,0)*AM77,0)-AO76</f>
        <v>304</v>
      </c>
      <c r="AT77" s="82"/>
    </row>
    <row r="78" spans="1:46" ht="17.2" customHeight="1" x14ac:dyDescent="0.3">
      <c r="A78" s="10">
        <v>21</v>
      </c>
      <c r="B78" s="12">
        <v>8848</v>
      </c>
      <c r="C78" s="51" t="s">
        <v>1355</v>
      </c>
      <c r="D78" s="129"/>
      <c r="E78" s="130"/>
      <c r="F78" s="144"/>
      <c r="G78" s="145"/>
      <c r="H78" s="84"/>
      <c r="I78" s="140"/>
      <c r="J78" s="140"/>
      <c r="K78" s="140"/>
      <c r="L78" s="83"/>
      <c r="M78" s="69"/>
      <c r="N78" s="69"/>
      <c r="O78" s="69"/>
      <c r="P78" s="69"/>
      <c r="Q78" s="69"/>
      <c r="R78" s="142" t="s">
        <v>810</v>
      </c>
      <c r="S78" s="252">
        <f>S72</f>
        <v>0.96499999999999997</v>
      </c>
      <c r="T78" s="253"/>
      <c r="U78" s="144"/>
      <c r="V78" s="87"/>
      <c r="W78" s="281"/>
      <c r="X78" s="282"/>
      <c r="Y78" s="282"/>
      <c r="Z78" s="282"/>
      <c r="AA78" s="283"/>
      <c r="AB78" s="247" t="s">
        <v>868</v>
      </c>
      <c r="AC78" s="248"/>
      <c r="AD78" s="248"/>
      <c r="AE78" s="248"/>
      <c r="AF78" s="248"/>
      <c r="AG78" s="248"/>
      <c r="AH78" s="248"/>
      <c r="AI78" s="248"/>
      <c r="AJ78" s="248"/>
      <c r="AK78" s="248"/>
      <c r="AL78" s="53" t="s">
        <v>810</v>
      </c>
      <c r="AM78" s="290">
        <f>AM75</f>
        <v>0.5</v>
      </c>
      <c r="AN78" s="291"/>
      <c r="AO78" s="44"/>
      <c r="AP78" s="130"/>
      <c r="AQ78" s="130"/>
      <c r="AR78" s="131"/>
      <c r="AS78" s="167">
        <f>ROUND(ROUND(ROUND(I71*S78,0)*$U$92,0)*AM78,0)-AO76</f>
        <v>216</v>
      </c>
      <c r="AT78" s="82"/>
    </row>
    <row r="79" spans="1:46" ht="17.2" customHeight="1" x14ac:dyDescent="0.3">
      <c r="A79" s="10">
        <v>21</v>
      </c>
      <c r="B79" s="12">
        <v>8231</v>
      </c>
      <c r="C79" s="51" t="s">
        <v>1354</v>
      </c>
      <c r="D79" s="129"/>
      <c r="E79" s="130"/>
      <c r="F79" s="144"/>
      <c r="G79" s="145"/>
      <c r="H79" s="243" t="s">
        <v>897</v>
      </c>
      <c r="I79" s="239"/>
      <c r="J79" s="239"/>
      <c r="K79" s="239"/>
      <c r="L79" s="240"/>
      <c r="M79" s="48"/>
      <c r="N79" s="76"/>
      <c r="O79" s="76"/>
      <c r="P79" s="76"/>
      <c r="Q79" s="76"/>
      <c r="R79" s="76"/>
      <c r="S79" s="76"/>
      <c r="T79" s="103"/>
      <c r="U79" s="144"/>
      <c r="V79" s="87"/>
      <c r="W79" s="86"/>
      <c r="X79" s="7"/>
      <c r="Y79" s="30"/>
      <c r="Z79" s="7"/>
      <c r="AA79" s="63"/>
      <c r="AB79" s="34"/>
      <c r="AC79" s="34"/>
      <c r="AD79" s="53"/>
      <c r="AE79" s="53"/>
      <c r="AF79" s="34"/>
      <c r="AG79" s="34"/>
      <c r="AH79" s="34"/>
      <c r="AI79" s="34"/>
      <c r="AJ79" s="34"/>
      <c r="AK79" s="34"/>
      <c r="AL79" s="53"/>
      <c r="AM79" s="290"/>
      <c r="AN79" s="290"/>
      <c r="AO79" s="127"/>
      <c r="AP79" s="127"/>
      <c r="AQ79" s="127"/>
      <c r="AR79" s="128"/>
      <c r="AS79" s="178">
        <f>ROUND(I83*$U$92,0)</f>
        <v>426</v>
      </c>
      <c r="AT79" s="82"/>
    </row>
    <row r="80" spans="1:46" ht="17.2" customHeight="1" x14ac:dyDescent="0.3">
      <c r="A80" s="10">
        <v>21</v>
      </c>
      <c r="B80" s="12">
        <v>8232</v>
      </c>
      <c r="C80" s="51" t="s">
        <v>1353</v>
      </c>
      <c r="D80" s="129"/>
      <c r="E80" s="130"/>
      <c r="F80" s="144"/>
      <c r="G80" s="145"/>
      <c r="H80" s="262"/>
      <c r="I80" s="241"/>
      <c r="J80" s="241"/>
      <c r="K80" s="241"/>
      <c r="L80" s="242"/>
      <c r="M80" s="84"/>
      <c r="N80" s="140"/>
      <c r="O80" s="140"/>
      <c r="P80" s="140"/>
      <c r="Q80" s="140"/>
      <c r="R80" s="140"/>
      <c r="S80" s="140"/>
      <c r="T80" s="83"/>
      <c r="U80" s="144"/>
      <c r="V80" s="87"/>
      <c r="W80" s="281" t="s">
        <v>871</v>
      </c>
      <c r="X80" s="282"/>
      <c r="Y80" s="282"/>
      <c r="Z80" s="282"/>
      <c r="AA80" s="282"/>
      <c r="AB80" s="247" t="s">
        <v>870</v>
      </c>
      <c r="AC80" s="248"/>
      <c r="AD80" s="248"/>
      <c r="AE80" s="248"/>
      <c r="AF80" s="248"/>
      <c r="AG80" s="248"/>
      <c r="AH80" s="248"/>
      <c r="AI80" s="248"/>
      <c r="AJ80" s="248"/>
      <c r="AK80" s="248"/>
      <c r="AL80" s="53" t="s">
        <v>810</v>
      </c>
      <c r="AM80" s="290">
        <f>AM77</f>
        <v>0.7</v>
      </c>
      <c r="AN80" s="290"/>
      <c r="AO80" s="127"/>
      <c r="AP80" s="127"/>
      <c r="AQ80" s="127"/>
      <c r="AR80" s="128"/>
      <c r="AS80" s="178">
        <f>ROUND(ROUND(I83*$U$92,0)*AM80,0)</f>
        <v>298</v>
      </c>
      <c r="AT80" s="82"/>
    </row>
    <row r="81" spans="1:46" ht="17.2" customHeight="1" x14ac:dyDescent="0.3">
      <c r="A81" s="10">
        <v>21</v>
      </c>
      <c r="B81" s="12">
        <v>8849</v>
      </c>
      <c r="C81" s="51" t="s">
        <v>1352</v>
      </c>
      <c r="D81" s="129"/>
      <c r="E81" s="130"/>
      <c r="F81" s="144"/>
      <c r="G81" s="145"/>
      <c r="H81" s="134"/>
      <c r="I81" s="135"/>
      <c r="J81" s="135"/>
      <c r="K81" s="135"/>
      <c r="L81" s="136"/>
      <c r="M81" s="84"/>
      <c r="N81" s="140"/>
      <c r="O81" s="140"/>
      <c r="P81" s="140"/>
      <c r="Q81" s="140"/>
      <c r="R81" s="140"/>
      <c r="S81" s="140"/>
      <c r="T81" s="83"/>
      <c r="U81" s="144"/>
      <c r="V81" s="87"/>
      <c r="W81" s="281"/>
      <c r="X81" s="282"/>
      <c r="Y81" s="282"/>
      <c r="Z81" s="282"/>
      <c r="AA81" s="282"/>
      <c r="AB81" s="247" t="s">
        <v>868</v>
      </c>
      <c r="AC81" s="248"/>
      <c r="AD81" s="248"/>
      <c r="AE81" s="248"/>
      <c r="AF81" s="248"/>
      <c r="AG81" s="248"/>
      <c r="AH81" s="248"/>
      <c r="AI81" s="248"/>
      <c r="AJ81" s="248"/>
      <c r="AK81" s="248"/>
      <c r="AL81" s="53" t="s">
        <v>810</v>
      </c>
      <c r="AM81" s="290">
        <f>AM78</f>
        <v>0.5</v>
      </c>
      <c r="AN81" s="290"/>
      <c r="AO81" s="133"/>
      <c r="AP81" s="127"/>
      <c r="AQ81" s="127"/>
      <c r="AR81" s="128"/>
      <c r="AS81" s="178">
        <f>ROUND(ROUND(I83*$U$92,0)*AM81,0)</f>
        <v>213</v>
      </c>
      <c r="AT81" s="82"/>
    </row>
    <row r="82" spans="1:46" ht="17.2" customHeight="1" x14ac:dyDescent="0.3">
      <c r="A82" s="10">
        <v>21</v>
      </c>
      <c r="B82" s="12">
        <v>8233</v>
      </c>
      <c r="C82" s="51" t="s">
        <v>1351</v>
      </c>
      <c r="D82" s="129"/>
      <c r="E82" s="130"/>
      <c r="F82" s="144"/>
      <c r="G82" s="145"/>
      <c r="H82" s="44"/>
      <c r="I82" s="2"/>
      <c r="J82" s="2"/>
      <c r="K82" s="140"/>
      <c r="L82" s="83"/>
      <c r="M82" s="243" t="s">
        <v>837</v>
      </c>
      <c r="N82" s="239"/>
      <c r="O82" s="239"/>
      <c r="P82" s="239"/>
      <c r="Q82" s="239"/>
      <c r="R82" s="239"/>
      <c r="S82" s="239"/>
      <c r="T82" s="240"/>
      <c r="U82" s="144"/>
      <c r="V82" s="145"/>
      <c r="W82" s="9"/>
      <c r="X82" s="47"/>
      <c r="Y82" s="47"/>
      <c r="Z82" s="7"/>
      <c r="AA82" s="63"/>
      <c r="AB82" s="34"/>
      <c r="AC82" s="34"/>
      <c r="AD82" s="53"/>
      <c r="AE82" s="53"/>
      <c r="AF82" s="34"/>
      <c r="AG82" s="34"/>
      <c r="AH82" s="34"/>
      <c r="AI82" s="34"/>
      <c r="AJ82" s="34"/>
      <c r="AK82" s="34"/>
      <c r="AL82" s="53"/>
      <c r="AM82" s="290"/>
      <c r="AN82" s="290"/>
      <c r="AO82" s="34"/>
      <c r="AP82" s="127"/>
      <c r="AQ82" s="127"/>
      <c r="AR82" s="128"/>
      <c r="AS82" s="178">
        <f>ROUND(ROUND(I83*S84,0)*$U$92,0)</f>
        <v>411</v>
      </c>
      <c r="AT82" s="82"/>
    </row>
    <row r="83" spans="1:46" ht="17.2" customHeight="1" x14ac:dyDescent="0.3">
      <c r="A83" s="10">
        <v>21</v>
      </c>
      <c r="B83" s="12">
        <v>8234</v>
      </c>
      <c r="C83" s="51" t="s">
        <v>1350</v>
      </c>
      <c r="D83" s="129"/>
      <c r="E83" s="130"/>
      <c r="F83" s="144"/>
      <c r="G83" s="145"/>
      <c r="H83" s="44"/>
      <c r="I83" s="295">
        <f>'5療養介護(基本)'!I82</f>
        <v>608</v>
      </c>
      <c r="J83" s="295"/>
      <c r="K83" s="2" t="s">
        <v>809</v>
      </c>
      <c r="L83" s="43"/>
      <c r="M83" s="262"/>
      <c r="N83" s="241"/>
      <c r="O83" s="241"/>
      <c r="P83" s="241"/>
      <c r="Q83" s="241"/>
      <c r="R83" s="241"/>
      <c r="S83" s="241"/>
      <c r="T83" s="242"/>
      <c r="U83" s="144"/>
      <c r="V83" s="87"/>
      <c r="W83" s="281" t="s">
        <v>871</v>
      </c>
      <c r="X83" s="282"/>
      <c r="Y83" s="282"/>
      <c r="Z83" s="282"/>
      <c r="AA83" s="282"/>
      <c r="AB83" s="247" t="s">
        <v>870</v>
      </c>
      <c r="AC83" s="248"/>
      <c r="AD83" s="248"/>
      <c r="AE83" s="248"/>
      <c r="AF83" s="248"/>
      <c r="AG83" s="248"/>
      <c r="AH83" s="248"/>
      <c r="AI83" s="248"/>
      <c r="AJ83" s="248"/>
      <c r="AK83" s="248"/>
      <c r="AL83" s="53" t="s">
        <v>810</v>
      </c>
      <c r="AM83" s="290">
        <f>AM80</f>
        <v>0.7</v>
      </c>
      <c r="AN83" s="290"/>
      <c r="AO83" s="34"/>
      <c r="AP83" s="127"/>
      <c r="AQ83" s="127"/>
      <c r="AR83" s="128"/>
      <c r="AS83" s="178">
        <f>ROUND(ROUND(ROUND(I83*S84,0)*$U$92,0)*AM83,0)</f>
        <v>288</v>
      </c>
      <c r="AT83" s="82"/>
    </row>
    <row r="84" spans="1:46" ht="17.2" customHeight="1" x14ac:dyDescent="0.3">
      <c r="A84" s="10">
        <v>21</v>
      </c>
      <c r="B84" s="12">
        <v>8850</v>
      </c>
      <c r="C84" s="51" t="s">
        <v>1349</v>
      </c>
      <c r="D84" s="129"/>
      <c r="E84" s="130"/>
      <c r="F84" s="146"/>
      <c r="G84" s="147"/>
      <c r="H84" s="44"/>
      <c r="I84" s="140"/>
      <c r="J84" s="140"/>
      <c r="K84" s="140"/>
      <c r="L84" s="83"/>
      <c r="M84" s="42"/>
      <c r="N84" s="8"/>
      <c r="O84" s="100"/>
      <c r="P84" s="100"/>
      <c r="Q84" s="100"/>
      <c r="R84" s="126" t="s">
        <v>810</v>
      </c>
      <c r="S84" s="236">
        <f>S78</f>
        <v>0.96499999999999997</v>
      </c>
      <c r="T84" s="237"/>
      <c r="U84" s="144"/>
      <c r="V84" s="87"/>
      <c r="W84" s="281"/>
      <c r="X84" s="282"/>
      <c r="Y84" s="282"/>
      <c r="Z84" s="282"/>
      <c r="AA84" s="282"/>
      <c r="AB84" s="247" t="s">
        <v>868</v>
      </c>
      <c r="AC84" s="248"/>
      <c r="AD84" s="248"/>
      <c r="AE84" s="248"/>
      <c r="AF84" s="248"/>
      <c r="AG84" s="248"/>
      <c r="AH84" s="248"/>
      <c r="AI84" s="248"/>
      <c r="AJ84" s="248"/>
      <c r="AK84" s="248"/>
      <c r="AL84" s="53" t="s">
        <v>810</v>
      </c>
      <c r="AM84" s="290">
        <f>AM81</f>
        <v>0.5</v>
      </c>
      <c r="AN84" s="290"/>
      <c r="AO84" s="7"/>
      <c r="AP84" s="63"/>
      <c r="AQ84" s="63"/>
      <c r="AR84" s="117"/>
      <c r="AS84" s="178">
        <f>ROUND(ROUND(ROUND(I83*S84,0)*$U$92,0)*AM84,0)</f>
        <v>206</v>
      </c>
      <c r="AT84" s="82"/>
    </row>
    <row r="85" spans="1:46" ht="17.2" customHeight="1" x14ac:dyDescent="0.3">
      <c r="A85" s="10">
        <v>21</v>
      </c>
      <c r="B85" s="12">
        <v>8851</v>
      </c>
      <c r="C85" s="51" t="s">
        <v>1348</v>
      </c>
      <c r="D85" s="129"/>
      <c r="E85" s="130"/>
      <c r="F85" s="146"/>
      <c r="G85" s="147"/>
      <c r="H85" s="84"/>
      <c r="I85" s="140"/>
      <c r="J85" s="140"/>
      <c r="K85" s="140"/>
      <c r="L85" s="83"/>
      <c r="M85" s="2"/>
      <c r="N85" s="159"/>
      <c r="O85" s="159"/>
      <c r="P85" s="159"/>
      <c r="Q85" s="159"/>
      <c r="R85" s="159"/>
      <c r="S85" s="159"/>
      <c r="T85" s="159"/>
      <c r="U85" s="146"/>
      <c r="V85" s="147"/>
      <c r="W85" s="86"/>
      <c r="X85" s="7"/>
      <c r="Y85" s="30"/>
      <c r="Z85" s="7"/>
      <c r="AA85" s="63"/>
      <c r="AB85" s="7"/>
      <c r="AC85" s="7"/>
      <c r="AD85" s="59"/>
      <c r="AE85" s="59"/>
      <c r="AF85" s="7"/>
      <c r="AG85" s="7"/>
      <c r="AH85" s="7"/>
      <c r="AI85" s="7"/>
      <c r="AJ85" s="7"/>
      <c r="AK85" s="7"/>
      <c r="AL85" s="59"/>
      <c r="AM85" s="249"/>
      <c r="AN85" s="250"/>
      <c r="AO85" s="241" t="s">
        <v>877</v>
      </c>
      <c r="AP85" s="241"/>
      <c r="AQ85" s="241"/>
      <c r="AR85" s="242"/>
      <c r="AS85" s="167">
        <f>ROUND(I83*$U$92,0)-AO88</f>
        <v>421</v>
      </c>
      <c r="AT85" s="82"/>
    </row>
    <row r="86" spans="1:46" ht="17.2" customHeight="1" x14ac:dyDescent="0.3">
      <c r="A86" s="10">
        <v>21</v>
      </c>
      <c r="B86" s="12">
        <v>8852</v>
      </c>
      <c r="C86" s="51" t="s">
        <v>1347</v>
      </c>
      <c r="D86" s="129"/>
      <c r="E86" s="130"/>
      <c r="F86" s="146"/>
      <c r="G86" s="147"/>
      <c r="H86" s="84"/>
      <c r="I86" s="140"/>
      <c r="J86" s="140"/>
      <c r="K86" s="140"/>
      <c r="L86" s="83"/>
      <c r="M86" s="2"/>
      <c r="N86" s="159"/>
      <c r="O86" s="159"/>
      <c r="P86" s="159"/>
      <c r="Q86" s="159"/>
      <c r="R86" s="159"/>
      <c r="S86" s="159"/>
      <c r="T86" s="159"/>
      <c r="U86" s="146"/>
      <c r="V86" s="160"/>
      <c r="W86" s="281" t="s">
        <v>871</v>
      </c>
      <c r="X86" s="282"/>
      <c r="Y86" s="282"/>
      <c r="Z86" s="282"/>
      <c r="AA86" s="283"/>
      <c r="AB86" s="247" t="s">
        <v>870</v>
      </c>
      <c r="AC86" s="248"/>
      <c r="AD86" s="248"/>
      <c r="AE86" s="248"/>
      <c r="AF86" s="248"/>
      <c r="AG86" s="248"/>
      <c r="AH86" s="248"/>
      <c r="AI86" s="248"/>
      <c r="AJ86" s="248"/>
      <c r="AK86" s="248"/>
      <c r="AL86" s="126" t="s">
        <v>810</v>
      </c>
      <c r="AM86" s="255">
        <f>AM83</f>
        <v>0.7</v>
      </c>
      <c r="AN86" s="289"/>
      <c r="AO86" s="262"/>
      <c r="AP86" s="241"/>
      <c r="AQ86" s="241"/>
      <c r="AR86" s="242"/>
      <c r="AS86" s="167">
        <f>ROUND(ROUND(I83*$U$92,0)*AM86,0)-AO88</f>
        <v>293</v>
      </c>
      <c r="AT86" s="82"/>
    </row>
    <row r="87" spans="1:46" ht="17.2" customHeight="1" x14ac:dyDescent="0.3">
      <c r="A87" s="10">
        <v>21</v>
      </c>
      <c r="B87" s="12">
        <v>8853</v>
      </c>
      <c r="C87" s="51" t="s">
        <v>1346</v>
      </c>
      <c r="D87" s="129"/>
      <c r="E87" s="130"/>
      <c r="F87" s="146"/>
      <c r="G87" s="147"/>
      <c r="H87" s="84"/>
      <c r="I87" s="140"/>
      <c r="J87" s="140"/>
      <c r="K87" s="140"/>
      <c r="L87" s="83"/>
      <c r="M87" s="2"/>
      <c r="N87" s="159"/>
      <c r="O87" s="159"/>
      <c r="P87" s="159"/>
      <c r="Q87" s="159"/>
      <c r="R87" s="159"/>
      <c r="S87" s="159"/>
      <c r="T87" s="159"/>
      <c r="U87" s="146"/>
      <c r="V87" s="160"/>
      <c r="W87" s="281"/>
      <c r="X87" s="282"/>
      <c r="Y87" s="282"/>
      <c r="Z87" s="282"/>
      <c r="AA87" s="283"/>
      <c r="AB87" s="247" t="s">
        <v>868</v>
      </c>
      <c r="AC87" s="248"/>
      <c r="AD87" s="248"/>
      <c r="AE87" s="248"/>
      <c r="AF87" s="248"/>
      <c r="AG87" s="248"/>
      <c r="AH87" s="248"/>
      <c r="AI87" s="248"/>
      <c r="AJ87" s="248"/>
      <c r="AK87" s="248"/>
      <c r="AL87" s="53" t="s">
        <v>810</v>
      </c>
      <c r="AM87" s="290">
        <f>AM84</f>
        <v>0.5</v>
      </c>
      <c r="AN87" s="291"/>
      <c r="AO87" s="134"/>
      <c r="AP87" s="130"/>
      <c r="AQ87" s="130"/>
      <c r="AR87" s="131"/>
      <c r="AS87" s="167">
        <f>ROUND(ROUND(I83*$U$92,0)*AM87,0)-5</f>
        <v>208</v>
      </c>
      <c r="AT87" s="82"/>
    </row>
    <row r="88" spans="1:46" ht="17.2" customHeight="1" x14ac:dyDescent="0.3">
      <c r="A88" s="10">
        <v>21</v>
      </c>
      <c r="B88" s="12">
        <v>8854</v>
      </c>
      <c r="C88" s="51" t="s">
        <v>1345</v>
      </c>
      <c r="D88" s="129"/>
      <c r="E88" s="130"/>
      <c r="F88" s="146"/>
      <c r="G88" s="147"/>
      <c r="H88" s="84"/>
      <c r="I88" s="140"/>
      <c r="J88" s="140"/>
      <c r="K88" s="140"/>
      <c r="L88" s="83"/>
      <c r="M88" s="239" t="s">
        <v>837</v>
      </c>
      <c r="N88" s="239"/>
      <c r="O88" s="239"/>
      <c r="P88" s="239"/>
      <c r="Q88" s="239"/>
      <c r="R88" s="239"/>
      <c r="S88" s="239"/>
      <c r="T88" s="240"/>
      <c r="U88" s="146"/>
      <c r="V88" s="147"/>
      <c r="W88" s="9"/>
      <c r="X88" s="47"/>
      <c r="Y88" s="47"/>
      <c r="Z88" s="7"/>
      <c r="AA88" s="63"/>
      <c r="AB88" s="7"/>
      <c r="AC88" s="7"/>
      <c r="AD88" s="59"/>
      <c r="AE88" s="59"/>
      <c r="AF88" s="7"/>
      <c r="AG88" s="7"/>
      <c r="AH88" s="7"/>
      <c r="AI88" s="7"/>
      <c r="AJ88" s="7"/>
      <c r="AK88" s="7"/>
      <c r="AL88" s="59"/>
      <c r="AM88" s="249"/>
      <c r="AN88" s="250"/>
      <c r="AO88" s="36">
        <f>AO76</f>
        <v>5</v>
      </c>
      <c r="AP88" s="69" t="s">
        <v>873</v>
      </c>
      <c r="AQ88" s="130"/>
      <c r="AR88" s="131"/>
      <c r="AS88" s="167">
        <f>ROUND(ROUND(I83*S90,0)*$U$92,0)-AO88</f>
        <v>406</v>
      </c>
      <c r="AT88" s="82"/>
    </row>
    <row r="89" spans="1:46" ht="17.2" customHeight="1" x14ac:dyDescent="0.3">
      <c r="A89" s="10">
        <v>21</v>
      </c>
      <c r="B89" s="12">
        <v>8855</v>
      </c>
      <c r="C89" s="51" t="s">
        <v>1344</v>
      </c>
      <c r="D89" s="129"/>
      <c r="E89" s="130"/>
      <c r="F89" s="146"/>
      <c r="G89" s="147"/>
      <c r="H89" s="84"/>
      <c r="I89" s="140"/>
      <c r="J89" s="140"/>
      <c r="K89" s="140"/>
      <c r="L89" s="83"/>
      <c r="M89" s="241"/>
      <c r="N89" s="241"/>
      <c r="O89" s="241"/>
      <c r="P89" s="241"/>
      <c r="Q89" s="241"/>
      <c r="R89" s="241"/>
      <c r="S89" s="241"/>
      <c r="T89" s="242"/>
      <c r="U89" s="146"/>
      <c r="V89" s="160"/>
      <c r="W89" s="281" t="s">
        <v>871</v>
      </c>
      <c r="X89" s="282"/>
      <c r="Y89" s="282"/>
      <c r="Z89" s="282"/>
      <c r="AA89" s="283"/>
      <c r="AB89" s="247" t="s">
        <v>870</v>
      </c>
      <c r="AC89" s="248"/>
      <c r="AD89" s="248"/>
      <c r="AE89" s="248"/>
      <c r="AF89" s="248"/>
      <c r="AG89" s="248"/>
      <c r="AH89" s="248"/>
      <c r="AI89" s="248"/>
      <c r="AJ89" s="248"/>
      <c r="AK89" s="248"/>
      <c r="AL89" s="126" t="s">
        <v>810</v>
      </c>
      <c r="AM89" s="255">
        <f>AM86</f>
        <v>0.7</v>
      </c>
      <c r="AN89" s="289"/>
      <c r="AO89" s="44"/>
      <c r="AP89" s="130"/>
      <c r="AQ89" s="130"/>
      <c r="AR89" s="131"/>
      <c r="AS89" s="167">
        <f>ROUND(ROUND(ROUND(I83*S90,0)*$U$92,0)*AM89,0)-AO88</f>
        <v>283</v>
      </c>
      <c r="AT89" s="82"/>
    </row>
    <row r="90" spans="1:46" ht="17.2" customHeight="1" x14ac:dyDescent="0.3">
      <c r="A90" s="10">
        <v>21</v>
      </c>
      <c r="B90" s="12">
        <v>8856</v>
      </c>
      <c r="C90" s="51" t="s">
        <v>1343</v>
      </c>
      <c r="D90" s="129"/>
      <c r="E90" s="130"/>
      <c r="F90" s="146"/>
      <c r="G90" s="147"/>
      <c r="H90" s="84"/>
      <c r="I90" s="140"/>
      <c r="J90" s="140"/>
      <c r="K90" s="140"/>
      <c r="L90" s="83"/>
      <c r="M90" s="69"/>
      <c r="N90" s="69"/>
      <c r="O90" s="69"/>
      <c r="P90" s="69"/>
      <c r="Q90" s="69"/>
      <c r="R90" s="142" t="s">
        <v>810</v>
      </c>
      <c r="S90" s="252">
        <f>S84</f>
        <v>0.96499999999999997</v>
      </c>
      <c r="T90" s="253"/>
      <c r="U90" s="146"/>
      <c r="V90" s="160"/>
      <c r="W90" s="281"/>
      <c r="X90" s="282"/>
      <c r="Y90" s="282"/>
      <c r="Z90" s="282"/>
      <c r="AA90" s="283"/>
      <c r="AB90" s="247" t="s">
        <v>868</v>
      </c>
      <c r="AC90" s="248"/>
      <c r="AD90" s="248"/>
      <c r="AE90" s="248"/>
      <c r="AF90" s="248"/>
      <c r="AG90" s="248"/>
      <c r="AH90" s="248"/>
      <c r="AI90" s="248"/>
      <c r="AJ90" s="248"/>
      <c r="AK90" s="248"/>
      <c r="AL90" s="53" t="s">
        <v>810</v>
      </c>
      <c r="AM90" s="290">
        <f>AM87</f>
        <v>0.5</v>
      </c>
      <c r="AN90" s="291"/>
      <c r="AO90" s="44"/>
      <c r="AP90" s="130"/>
      <c r="AQ90" s="130"/>
      <c r="AR90" s="131"/>
      <c r="AS90" s="167">
        <f>ROUND(ROUND(ROUND(I83*S90,0)*$U$92,0)*AM90,0)-AO88</f>
        <v>201</v>
      </c>
      <c r="AT90" s="82"/>
    </row>
    <row r="91" spans="1:46" ht="17.2" customHeight="1" x14ac:dyDescent="0.3">
      <c r="A91" s="10">
        <v>21</v>
      </c>
      <c r="B91" s="12">
        <v>8241</v>
      </c>
      <c r="C91" s="51" t="s">
        <v>1342</v>
      </c>
      <c r="D91" s="129"/>
      <c r="E91" s="130"/>
      <c r="F91" s="129"/>
      <c r="G91" s="130"/>
      <c r="H91" s="243" t="s">
        <v>884</v>
      </c>
      <c r="I91" s="239"/>
      <c r="J91" s="239"/>
      <c r="K91" s="239"/>
      <c r="L91" s="240"/>
      <c r="M91" s="48"/>
      <c r="N91" s="76"/>
      <c r="O91" s="76"/>
      <c r="P91" s="76"/>
      <c r="Q91" s="76"/>
      <c r="R91" s="76"/>
      <c r="S91" s="76"/>
      <c r="T91" s="103"/>
      <c r="U91" s="296" t="s">
        <v>810</v>
      </c>
      <c r="V91" s="297"/>
      <c r="W91" s="86"/>
      <c r="X91" s="7"/>
      <c r="Y91" s="30"/>
      <c r="Z91" s="7"/>
      <c r="AA91" s="63"/>
      <c r="AB91" s="34"/>
      <c r="AC91" s="34"/>
      <c r="AD91" s="53"/>
      <c r="AE91" s="53"/>
      <c r="AF91" s="34"/>
      <c r="AG91" s="34"/>
      <c r="AH91" s="34"/>
      <c r="AI91" s="34"/>
      <c r="AJ91" s="34"/>
      <c r="AK91" s="34"/>
      <c r="AL91" s="53"/>
      <c r="AM91" s="290"/>
      <c r="AN91" s="290"/>
      <c r="AO91" s="127"/>
      <c r="AP91" s="127"/>
      <c r="AQ91" s="127"/>
      <c r="AR91" s="128"/>
      <c r="AS91" s="178">
        <f>ROUND(I95*$U$92,0)</f>
        <v>405</v>
      </c>
      <c r="AT91" s="82"/>
    </row>
    <row r="92" spans="1:46" ht="17.2" customHeight="1" x14ac:dyDescent="0.3">
      <c r="A92" s="10">
        <v>21</v>
      </c>
      <c r="B92" s="12">
        <v>8242</v>
      </c>
      <c r="C92" s="51" t="s">
        <v>1341</v>
      </c>
      <c r="D92" s="129"/>
      <c r="E92" s="130"/>
      <c r="F92" s="129"/>
      <c r="G92" s="130"/>
      <c r="H92" s="262"/>
      <c r="I92" s="241"/>
      <c r="J92" s="241"/>
      <c r="K92" s="241"/>
      <c r="L92" s="242"/>
      <c r="M92" s="84"/>
      <c r="N92" s="140"/>
      <c r="O92" s="140"/>
      <c r="P92" s="140"/>
      <c r="Q92" s="140"/>
      <c r="R92" s="140"/>
      <c r="S92" s="140"/>
      <c r="T92" s="83"/>
      <c r="U92" s="287">
        <f>U44</f>
        <v>0.7</v>
      </c>
      <c r="V92" s="288"/>
      <c r="W92" s="281" t="s">
        <v>871</v>
      </c>
      <c r="X92" s="282"/>
      <c r="Y92" s="282"/>
      <c r="Z92" s="282"/>
      <c r="AA92" s="282"/>
      <c r="AB92" s="247" t="s">
        <v>870</v>
      </c>
      <c r="AC92" s="248"/>
      <c r="AD92" s="248"/>
      <c r="AE92" s="248"/>
      <c r="AF92" s="248"/>
      <c r="AG92" s="248"/>
      <c r="AH92" s="248"/>
      <c r="AI92" s="248"/>
      <c r="AJ92" s="248"/>
      <c r="AK92" s="248"/>
      <c r="AL92" s="53" t="s">
        <v>810</v>
      </c>
      <c r="AM92" s="290">
        <f>AM89</f>
        <v>0.7</v>
      </c>
      <c r="AN92" s="290"/>
      <c r="AO92" s="127"/>
      <c r="AP92" s="127"/>
      <c r="AQ92" s="127"/>
      <c r="AR92" s="128"/>
      <c r="AS92" s="178">
        <f>ROUND(ROUND(I95*$U$92,0)*AM92,0)</f>
        <v>284</v>
      </c>
      <c r="AT92" s="82"/>
    </row>
    <row r="93" spans="1:46" ht="17.2" customHeight="1" x14ac:dyDescent="0.3">
      <c r="A93" s="10">
        <v>21</v>
      </c>
      <c r="B93" s="12">
        <v>8857</v>
      </c>
      <c r="C93" s="51" t="s">
        <v>1340</v>
      </c>
      <c r="D93" s="129"/>
      <c r="E93" s="130"/>
      <c r="F93" s="129"/>
      <c r="G93" s="130"/>
      <c r="H93" s="134"/>
      <c r="I93" s="135"/>
      <c r="J93" s="135"/>
      <c r="K93" s="135"/>
      <c r="L93" s="136"/>
      <c r="M93" s="84"/>
      <c r="N93" s="140"/>
      <c r="O93" s="140"/>
      <c r="P93" s="140"/>
      <c r="Q93" s="140"/>
      <c r="R93" s="140"/>
      <c r="S93" s="140"/>
      <c r="T93" s="83"/>
      <c r="U93" s="97"/>
      <c r="V93" s="96"/>
      <c r="W93" s="281"/>
      <c r="X93" s="282"/>
      <c r="Y93" s="282"/>
      <c r="Z93" s="282"/>
      <c r="AA93" s="282"/>
      <c r="AB93" s="247" t="s">
        <v>868</v>
      </c>
      <c r="AC93" s="248"/>
      <c r="AD93" s="248"/>
      <c r="AE93" s="248"/>
      <c r="AF93" s="248"/>
      <c r="AG93" s="248"/>
      <c r="AH93" s="248"/>
      <c r="AI93" s="248"/>
      <c r="AJ93" s="248"/>
      <c r="AK93" s="248"/>
      <c r="AL93" s="53" t="s">
        <v>810</v>
      </c>
      <c r="AM93" s="290">
        <f>AM90</f>
        <v>0.5</v>
      </c>
      <c r="AN93" s="290"/>
      <c r="AO93" s="133"/>
      <c r="AP93" s="127"/>
      <c r="AQ93" s="127"/>
      <c r="AR93" s="128"/>
      <c r="AS93" s="178">
        <f>ROUND(ROUND(I95*$U$92,0)*AM93,0)</f>
        <v>203</v>
      </c>
      <c r="AT93" s="82"/>
    </row>
    <row r="94" spans="1:46" ht="17.2" customHeight="1" x14ac:dyDescent="0.3">
      <c r="A94" s="10">
        <v>21</v>
      </c>
      <c r="B94" s="12">
        <v>8243</v>
      </c>
      <c r="C94" s="51" t="s">
        <v>1339</v>
      </c>
      <c r="D94" s="129"/>
      <c r="E94" s="130"/>
      <c r="F94" s="129"/>
      <c r="G94" s="130"/>
      <c r="H94" s="44"/>
      <c r="I94" s="2"/>
      <c r="J94" s="2"/>
      <c r="K94" s="140"/>
      <c r="L94" s="83"/>
      <c r="M94" s="243" t="s">
        <v>837</v>
      </c>
      <c r="N94" s="239"/>
      <c r="O94" s="239"/>
      <c r="P94" s="239"/>
      <c r="Q94" s="239"/>
      <c r="R94" s="239"/>
      <c r="S94" s="239"/>
      <c r="T94" s="240"/>
      <c r="U94" s="88"/>
      <c r="V94" s="69"/>
      <c r="W94" s="9"/>
      <c r="X94" s="47"/>
      <c r="Y94" s="47"/>
      <c r="Z94" s="7"/>
      <c r="AA94" s="63"/>
      <c r="AB94" s="34"/>
      <c r="AC94" s="34"/>
      <c r="AD94" s="53"/>
      <c r="AE94" s="53"/>
      <c r="AF94" s="34"/>
      <c r="AG94" s="34"/>
      <c r="AH94" s="34"/>
      <c r="AI94" s="34"/>
      <c r="AJ94" s="34"/>
      <c r="AK94" s="34"/>
      <c r="AL94" s="53"/>
      <c r="AM94" s="290"/>
      <c r="AN94" s="290"/>
      <c r="AO94" s="34"/>
      <c r="AP94" s="127"/>
      <c r="AQ94" s="127"/>
      <c r="AR94" s="128"/>
      <c r="AS94" s="178">
        <f>ROUND(ROUND(I95*S96,0)*$U$92,0)</f>
        <v>391</v>
      </c>
      <c r="AT94" s="82"/>
    </row>
    <row r="95" spans="1:46" ht="17.2" customHeight="1" x14ac:dyDescent="0.3">
      <c r="A95" s="10">
        <v>21</v>
      </c>
      <c r="B95" s="12">
        <v>8244</v>
      </c>
      <c r="C95" s="51" t="s">
        <v>1338</v>
      </c>
      <c r="D95" s="129"/>
      <c r="E95" s="130"/>
      <c r="F95" s="44"/>
      <c r="G95" s="140"/>
      <c r="H95" s="44"/>
      <c r="I95" s="295">
        <f>'5療養介護(基本)'!I94</f>
        <v>578</v>
      </c>
      <c r="J95" s="295"/>
      <c r="K95" s="2" t="s">
        <v>809</v>
      </c>
      <c r="L95" s="43"/>
      <c r="M95" s="262"/>
      <c r="N95" s="241"/>
      <c r="O95" s="241"/>
      <c r="P95" s="241"/>
      <c r="Q95" s="241"/>
      <c r="R95" s="241"/>
      <c r="S95" s="241"/>
      <c r="T95" s="242"/>
      <c r="U95" s="44"/>
      <c r="V95" s="43"/>
      <c r="W95" s="281" t="s">
        <v>871</v>
      </c>
      <c r="X95" s="282"/>
      <c r="Y95" s="282"/>
      <c r="Z95" s="282"/>
      <c r="AA95" s="282"/>
      <c r="AB95" s="247" t="s">
        <v>870</v>
      </c>
      <c r="AC95" s="248"/>
      <c r="AD95" s="248"/>
      <c r="AE95" s="248"/>
      <c r="AF95" s="248"/>
      <c r="AG95" s="248"/>
      <c r="AH95" s="248"/>
      <c r="AI95" s="248"/>
      <c r="AJ95" s="248"/>
      <c r="AK95" s="248"/>
      <c r="AL95" s="53" t="s">
        <v>810</v>
      </c>
      <c r="AM95" s="290">
        <f>AM92</f>
        <v>0.7</v>
      </c>
      <c r="AN95" s="290"/>
      <c r="AO95" s="34"/>
      <c r="AP95" s="127"/>
      <c r="AQ95" s="127"/>
      <c r="AR95" s="128"/>
      <c r="AS95" s="178">
        <f>ROUND(ROUND(ROUND(I95*S96,0)*$U$92,0)*AM95,0)</f>
        <v>274</v>
      </c>
      <c r="AT95" s="82"/>
    </row>
    <row r="96" spans="1:46" ht="17.2" customHeight="1" x14ac:dyDescent="0.3">
      <c r="A96" s="10">
        <v>21</v>
      </c>
      <c r="B96" s="12">
        <v>8858</v>
      </c>
      <c r="C96" s="51" t="s">
        <v>1337</v>
      </c>
      <c r="D96" s="129"/>
      <c r="E96" s="130"/>
      <c r="F96" s="84"/>
      <c r="G96" s="140"/>
      <c r="H96" s="44"/>
      <c r="I96" s="140"/>
      <c r="J96" s="140"/>
      <c r="K96" s="140"/>
      <c r="L96" s="83"/>
      <c r="M96" s="42"/>
      <c r="N96" s="8"/>
      <c r="O96" s="100"/>
      <c r="P96" s="100"/>
      <c r="Q96" s="100"/>
      <c r="R96" s="126" t="s">
        <v>810</v>
      </c>
      <c r="S96" s="236">
        <f>S90</f>
        <v>0.96499999999999997</v>
      </c>
      <c r="T96" s="237"/>
      <c r="U96" s="44"/>
      <c r="V96" s="43"/>
      <c r="W96" s="281"/>
      <c r="X96" s="282"/>
      <c r="Y96" s="282"/>
      <c r="Z96" s="282"/>
      <c r="AA96" s="282"/>
      <c r="AB96" s="247" t="s">
        <v>868</v>
      </c>
      <c r="AC96" s="248"/>
      <c r="AD96" s="248"/>
      <c r="AE96" s="248"/>
      <c r="AF96" s="248"/>
      <c r="AG96" s="248"/>
      <c r="AH96" s="248"/>
      <c r="AI96" s="248"/>
      <c r="AJ96" s="248"/>
      <c r="AK96" s="248"/>
      <c r="AL96" s="53" t="s">
        <v>810</v>
      </c>
      <c r="AM96" s="290">
        <f>AM93</f>
        <v>0.5</v>
      </c>
      <c r="AN96" s="290"/>
      <c r="AO96" s="7"/>
      <c r="AP96" s="63"/>
      <c r="AQ96" s="63"/>
      <c r="AR96" s="117"/>
      <c r="AS96" s="178">
        <f>ROUND(ROUND(ROUND(I95*S96,0)*$U$92,0)*AM96,0)</f>
        <v>196</v>
      </c>
      <c r="AT96" s="82"/>
    </row>
    <row r="97" spans="1:46" ht="17.2" customHeight="1" x14ac:dyDescent="0.3">
      <c r="A97" s="10">
        <v>21</v>
      </c>
      <c r="B97" s="12">
        <v>8859</v>
      </c>
      <c r="C97" s="51" t="s">
        <v>1336</v>
      </c>
      <c r="D97" s="129"/>
      <c r="E97" s="130"/>
      <c r="F97" s="84"/>
      <c r="G97" s="140"/>
      <c r="H97" s="84"/>
      <c r="I97" s="140"/>
      <c r="J97" s="140"/>
      <c r="K97" s="140"/>
      <c r="L97" s="83"/>
      <c r="M97" s="2"/>
      <c r="N97" s="159"/>
      <c r="O97" s="159"/>
      <c r="P97" s="159"/>
      <c r="Q97" s="159"/>
      <c r="R97" s="159"/>
      <c r="S97" s="159"/>
      <c r="T97" s="159"/>
      <c r="U97" s="156"/>
      <c r="V97" s="157"/>
      <c r="W97" s="86"/>
      <c r="X97" s="7"/>
      <c r="Y97" s="30"/>
      <c r="Z97" s="7"/>
      <c r="AA97" s="63"/>
      <c r="AB97" s="7"/>
      <c r="AC97" s="7"/>
      <c r="AD97" s="59"/>
      <c r="AE97" s="59"/>
      <c r="AF97" s="7"/>
      <c r="AG97" s="7"/>
      <c r="AH97" s="7"/>
      <c r="AI97" s="7"/>
      <c r="AJ97" s="7"/>
      <c r="AK97" s="7"/>
      <c r="AL97" s="59"/>
      <c r="AM97" s="249"/>
      <c r="AN97" s="250"/>
      <c r="AO97" s="241" t="s">
        <v>877</v>
      </c>
      <c r="AP97" s="241"/>
      <c r="AQ97" s="241"/>
      <c r="AR97" s="242"/>
      <c r="AS97" s="167">
        <f>ROUND(I95*$U$92,0)-AO100</f>
        <v>400</v>
      </c>
      <c r="AT97" s="82"/>
    </row>
    <row r="98" spans="1:46" ht="17.2" customHeight="1" x14ac:dyDescent="0.3">
      <c r="A98" s="10">
        <v>21</v>
      </c>
      <c r="B98" s="12">
        <v>8860</v>
      </c>
      <c r="C98" s="51" t="s">
        <v>1335</v>
      </c>
      <c r="D98" s="129"/>
      <c r="E98" s="130"/>
      <c r="F98" s="129"/>
      <c r="G98" s="130"/>
      <c r="H98" s="84"/>
      <c r="I98" s="140"/>
      <c r="J98" s="140"/>
      <c r="K98" s="140"/>
      <c r="L98" s="83"/>
      <c r="M98" s="2"/>
      <c r="N98" s="159"/>
      <c r="O98" s="159"/>
      <c r="P98" s="159"/>
      <c r="Q98" s="159"/>
      <c r="R98" s="159"/>
      <c r="S98" s="159"/>
      <c r="T98" s="159"/>
      <c r="U98" s="84"/>
      <c r="V98" s="83"/>
      <c r="W98" s="281" t="s">
        <v>871</v>
      </c>
      <c r="X98" s="282"/>
      <c r="Y98" s="282"/>
      <c r="Z98" s="282"/>
      <c r="AA98" s="283"/>
      <c r="AB98" s="247" t="s">
        <v>870</v>
      </c>
      <c r="AC98" s="248"/>
      <c r="AD98" s="248"/>
      <c r="AE98" s="248"/>
      <c r="AF98" s="248"/>
      <c r="AG98" s="248"/>
      <c r="AH98" s="248"/>
      <c r="AI98" s="248"/>
      <c r="AJ98" s="248"/>
      <c r="AK98" s="248"/>
      <c r="AL98" s="126" t="s">
        <v>810</v>
      </c>
      <c r="AM98" s="255">
        <f>AM95</f>
        <v>0.7</v>
      </c>
      <c r="AN98" s="289"/>
      <c r="AO98" s="262"/>
      <c r="AP98" s="241"/>
      <c r="AQ98" s="241"/>
      <c r="AR98" s="242"/>
      <c r="AS98" s="167">
        <f>ROUND(ROUND(I95*$U$92,0)*AM98,0)-AO100</f>
        <v>279</v>
      </c>
      <c r="AT98" s="82"/>
    </row>
    <row r="99" spans="1:46" ht="17.2" customHeight="1" x14ac:dyDescent="0.3">
      <c r="A99" s="10">
        <v>21</v>
      </c>
      <c r="B99" s="12">
        <v>8861</v>
      </c>
      <c r="C99" s="51" t="s">
        <v>1334</v>
      </c>
      <c r="D99" s="129"/>
      <c r="E99" s="130"/>
      <c r="F99" s="129"/>
      <c r="G99" s="130"/>
      <c r="H99" s="84"/>
      <c r="I99" s="140"/>
      <c r="J99" s="140"/>
      <c r="K99" s="140"/>
      <c r="L99" s="83"/>
      <c r="M99" s="2"/>
      <c r="N99" s="159"/>
      <c r="O99" s="159"/>
      <c r="P99" s="159"/>
      <c r="Q99" s="159"/>
      <c r="R99" s="159"/>
      <c r="S99" s="159"/>
      <c r="T99" s="159"/>
      <c r="U99" s="97"/>
      <c r="V99" s="96"/>
      <c r="W99" s="281"/>
      <c r="X99" s="282"/>
      <c r="Y99" s="282"/>
      <c r="Z99" s="282"/>
      <c r="AA99" s="283"/>
      <c r="AB99" s="247" t="s">
        <v>868</v>
      </c>
      <c r="AC99" s="248"/>
      <c r="AD99" s="248"/>
      <c r="AE99" s="248"/>
      <c r="AF99" s="248"/>
      <c r="AG99" s="248"/>
      <c r="AH99" s="248"/>
      <c r="AI99" s="248"/>
      <c r="AJ99" s="248"/>
      <c r="AK99" s="248"/>
      <c r="AL99" s="53" t="s">
        <v>810</v>
      </c>
      <c r="AM99" s="290">
        <f>AM96</f>
        <v>0.5</v>
      </c>
      <c r="AN99" s="291"/>
      <c r="AO99" s="134"/>
      <c r="AP99" s="130"/>
      <c r="AQ99" s="130"/>
      <c r="AR99" s="131"/>
      <c r="AS99" s="167">
        <f>ROUND(ROUND(I95*$U$92,0)*AM99,0)-5</f>
        <v>198</v>
      </c>
      <c r="AT99" s="82"/>
    </row>
    <row r="100" spans="1:46" ht="17.2" customHeight="1" x14ac:dyDescent="0.3">
      <c r="A100" s="10">
        <v>21</v>
      </c>
      <c r="B100" s="12">
        <v>8862</v>
      </c>
      <c r="C100" s="51" t="s">
        <v>1333</v>
      </c>
      <c r="D100" s="129"/>
      <c r="E100" s="130"/>
      <c r="F100" s="129"/>
      <c r="G100" s="130"/>
      <c r="H100" s="84"/>
      <c r="I100" s="140"/>
      <c r="J100" s="140"/>
      <c r="K100" s="140"/>
      <c r="L100" s="83"/>
      <c r="M100" s="239" t="s">
        <v>837</v>
      </c>
      <c r="N100" s="239"/>
      <c r="O100" s="239"/>
      <c r="P100" s="239"/>
      <c r="Q100" s="239"/>
      <c r="R100" s="239"/>
      <c r="S100" s="239"/>
      <c r="T100" s="240"/>
      <c r="U100" s="88"/>
      <c r="V100" s="69"/>
      <c r="W100" s="9"/>
      <c r="X100" s="47"/>
      <c r="Y100" s="47"/>
      <c r="Z100" s="7"/>
      <c r="AA100" s="63"/>
      <c r="AB100" s="7"/>
      <c r="AC100" s="7"/>
      <c r="AD100" s="59"/>
      <c r="AE100" s="59"/>
      <c r="AF100" s="7"/>
      <c r="AG100" s="7"/>
      <c r="AH100" s="7"/>
      <c r="AI100" s="7"/>
      <c r="AJ100" s="7"/>
      <c r="AK100" s="7"/>
      <c r="AL100" s="59"/>
      <c r="AM100" s="249"/>
      <c r="AN100" s="250"/>
      <c r="AO100" s="36">
        <f>AO88</f>
        <v>5</v>
      </c>
      <c r="AP100" s="69" t="s">
        <v>873</v>
      </c>
      <c r="AQ100" s="130"/>
      <c r="AR100" s="131"/>
      <c r="AS100" s="167">
        <f>ROUND(ROUND(I95*S102,0)*$U$92,0)-AO100</f>
        <v>386</v>
      </c>
      <c r="AT100" s="82"/>
    </row>
    <row r="101" spans="1:46" ht="17.2" customHeight="1" x14ac:dyDescent="0.3">
      <c r="A101" s="10">
        <v>21</v>
      </c>
      <c r="B101" s="12">
        <v>8863</v>
      </c>
      <c r="C101" s="51" t="s">
        <v>1332</v>
      </c>
      <c r="D101" s="129"/>
      <c r="E101" s="130"/>
      <c r="F101" s="44"/>
      <c r="G101" s="83"/>
      <c r="H101" s="84"/>
      <c r="I101" s="140"/>
      <c r="J101" s="140"/>
      <c r="K101" s="140"/>
      <c r="L101" s="83"/>
      <c r="M101" s="241"/>
      <c r="N101" s="241"/>
      <c r="O101" s="241"/>
      <c r="P101" s="241"/>
      <c r="Q101" s="241"/>
      <c r="R101" s="241"/>
      <c r="S101" s="241"/>
      <c r="T101" s="242"/>
      <c r="U101" s="44"/>
      <c r="V101" s="43"/>
      <c r="W101" s="281" t="s">
        <v>871</v>
      </c>
      <c r="X101" s="282"/>
      <c r="Y101" s="282"/>
      <c r="Z101" s="282"/>
      <c r="AA101" s="283"/>
      <c r="AB101" s="247" t="s">
        <v>870</v>
      </c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126" t="s">
        <v>810</v>
      </c>
      <c r="AM101" s="255">
        <f>AM98</f>
        <v>0.7</v>
      </c>
      <c r="AN101" s="289"/>
      <c r="AO101" s="44"/>
      <c r="AP101" s="130"/>
      <c r="AQ101" s="130"/>
      <c r="AR101" s="131"/>
      <c r="AS101" s="167">
        <f>ROUND(ROUND(ROUND(I95*S102,0)*$U$92,0)*AM101,0)-AO100</f>
        <v>269</v>
      </c>
      <c r="AT101" s="82"/>
    </row>
    <row r="102" spans="1:46" ht="17.2" customHeight="1" x14ac:dyDescent="0.3">
      <c r="A102" s="10">
        <v>21</v>
      </c>
      <c r="B102" s="12">
        <v>8864</v>
      </c>
      <c r="C102" s="51" t="s">
        <v>1331</v>
      </c>
      <c r="D102" s="148"/>
      <c r="E102" s="149"/>
      <c r="F102" s="102"/>
      <c r="G102" s="104"/>
      <c r="H102" s="102"/>
      <c r="I102" s="100"/>
      <c r="J102" s="100"/>
      <c r="K102" s="100"/>
      <c r="L102" s="104"/>
      <c r="M102" s="11"/>
      <c r="N102" s="11"/>
      <c r="O102" s="11"/>
      <c r="P102" s="11"/>
      <c r="Q102" s="11"/>
      <c r="R102" s="126" t="s">
        <v>810</v>
      </c>
      <c r="S102" s="236">
        <f>S96</f>
        <v>0.96499999999999997</v>
      </c>
      <c r="T102" s="237"/>
      <c r="U102" s="42"/>
      <c r="V102" s="20"/>
      <c r="W102" s="292"/>
      <c r="X102" s="293"/>
      <c r="Y102" s="293"/>
      <c r="Z102" s="293"/>
      <c r="AA102" s="294"/>
      <c r="AB102" s="247" t="s">
        <v>868</v>
      </c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59" t="s">
        <v>810</v>
      </c>
      <c r="AM102" s="249">
        <f>AM99</f>
        <v>0.5</v>
      </c>
      <c r="AN102" s="250"/>
      <c r="AO102" s="42"/>
      <c r="AP102" s="149"/>
      <c r="AQ102" s="149"/>
      <c r="AR102" s="150"/>
      <c r="AS102" s="179">
        <f>ROUND(ROUND(ROUND(I95*S102,0)*$U$92,0)*AM102,0)-AO100</f>
        <v>191</v>
      </c>
      <c r="AT102" s="81"/>
    </row>
    <row r="103" spans="1:46" ht="17.2" customHeight="1" x14ac:dyDescent="0.3">
      <c r="A103" s="32">
        <v>21</v>
      </c>
      <c r="B103" s="31">
        <v>8311</v>
      </c>
      <c r="C103" s="5" t="s">
        <v>1330</v>
      </c>
      <c r="D103" s="265" t="s">
        <v>975</v>
      </c>
      <c r="E103" s="299"/>
      <c r="F103" s="263" t="s">
        <v>1049</v>
      </c>
      <c r="G103" s="264"/>
      <c r="H103" s="243" t="s">
        <v>923</v>
      </c>
      <c r="I103" s="239"/>
      <c r="J103" s="239"/>
      <c r="K103" s="239"/>
      <c r="L103" s="240"/>
      <c r="M103" s="48"/>
      <c r="N103" s="76"/>
      <c r="O103" s="76"/>
      <c r="P103" s="76"/>
      <c r="Q103" s="76"/>
      <c r="R103" s="76"/>
      <c r="S103" s="76"/>
      <c r="T103" s="103"/>
      <c r="U103" s="265" t="s">
        <v>1209</v>
      </c>
      <c r="V103" s="266"/>
      <c r="W103" s="86"/>
      <c r="X103" s="7"/>
      <c r="Y103" s="30"/>
      <c r="Z103" s="7"/>
      <c r="AA103" s="63"/>
      <c r="AB103" s="34"/>
      <c r="AC103" s="34"/>
      <c r="AD103" s="53"/>
      <c r="AE103" s="53"/>
      <c r="AF103" s="34"/>
      <c r="AG103" s="34"/>
      <c r="AH103" s="34"/>
      <c r="AI103" s="34"/>
      <c r="AJ103" s="34"/>
      <c r="AK103" s="34"/>
      <c r="AL103" s="53"/>
      <c r="AM103" s="290"/>
      <c r="AN103" s="290"/>
      <c r="AO103" s="127"/>
      <c r="AP103" s="127"/>
      <c r="AQ103" s="127"/>
      <c r="AR103" s="128"/>
      <c r="AS103" s="181">
        <f>ROUND(I107*$U$140,0)</f>
        <v>382</v>
      </c>
      <c r="AT103" s="14" t="s">
        <v>824</v>
      </c>
    </row>
    <row r="104" spans="1:46" ht="17.2" customHeight="1" x14ac:dyDescent="0.3">
      <c r="A104" s="10">
        <v>21</v>
      </c>
      <c r="B104" s="12">
        <v>8312</v>
      </c>
      <c r="C104" s="51" t="s">
        <v>1329</v>
      </c>
      <c r="D104" s="265"/>
      <c r="E104" s="299"/>
      <c r="F104" s="265"/>
      <c r="G104" s="266"/>
      <c r="H104" s="262"/>
      <c r="I104" s="241"/>
      <c r="J104" s="241"/>
      <c r="K104" s="241"/>
      <c r="L104" s="242"/>
      <c r="M104" s="84"/>
      <c r="N104" s="140"/>
      <c r="O104" s="140"/>
      <c r="P104" s="140"/>
      <c r="Q104" s="140"/>
      <c r="R104" s="140"/>
      <c r="S104" s="140"/>
      <c r="T104" s="83"/>
      <c r="U104" s="265"/>
      <c r="V104" s="299"/>
      <c r="W104" s="281" t="s">
        <v>871</v>
      </c>
      <c r="X104" s="282"/>
      <c r="Y104" s="282"/>
      <c r="Z104" s="282"/>
      <c r="AA104" s="282"/>
      <c r="AB104" s="247" t="s">
        <v>870</v>
      </c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53" t="s">
        <v>810</v>
      </c>
      <c r="AM104" s="290">
        <f>AM101</f>
        <v>0.7</v>
      </c>
      <c r="AN104" s="290"/>
      <c r="AO104" s="127"/>
      <c r="AP104" s="127"/>
      <c r="AQ104" s="127"/>
      <c r="AR104" s="128"/>
      <c r="AS104" s="178">
        <f>ROUND(ROUND(I107*$U$140,0)*AM104,0)</f>
        <v>267</v>
      </c>
      <c r="AT104" s="82"/>
    </row>
    <row r="105" spans="1:46" ht="17.2" customHeight="1" x14ac:dyDescent="0.3">
      <c r="A105" s="10">
        <v>21</v>
      </c>
      <c r="B105" s="12">
        <v>8865</v>
      </c>
      <c r="C105" s="51" t="s">
        <v>1328</v>
      </c>
      <c r="D105" s="265"/>
      <c r="E105" s="299"/>
      <c r="F105" s="265"/>
      <c r="G105" s="266"/>
      <c r="H105" s="134"/>
      <c r="I105" s="135"/>
      <c r="J105" s="135"/>
      <c r="K105" s="135"/>
      <c r="L105" s="136"/>
      <c r="M105" s="84"/>
      <c r="N105" s="140"/>
      <c r="O105" s="140"/>
      <c r="P105" s="140"/>
      <c r="Q105" s="140"/>
      <c r="R105" s="140"/>
      <c r="S105" s="140"/>
      <c r="T105" s="83"/>
      <c r="U105" s="265"/>
      <c r="V105" s="299"/>
      <c r="W105" s="281"/>
      <c r="X105" s="282"/>
      <c r="Y105" s="282"/>
      <c r="Z105" s="282"/>
      <c r="AA105" s="282"/>
      <c r="AB105" s="247" t="s">
        <v>868</v>
      </c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53" t="s">
        <v>810</v>
      </c>
      <c r="AM105" s="290">
        <f>AM102</f>
        <v>0.5</v>
      </c>
      <c r="AN105" s="290"/>
      <c r="AO105" s="133"/>
      <c r="AP105" s="127"/>
      <c r="AQ105" s="127"/>
      <c r="AR105" s="128"/>
      <c r="AS105" s="178">
        <f>ROUND(ROUND(I107*$U$140,0)*AM105,0)</f>
        <v>191</v>
      </c>
      <c r="AT105" s="82"/>
    </row>
    <row r="106" spans="1:46" ht="17.2" customHeight="1" x14ac:dyDescent="0.3">
      <c r="A106" s="10">
        <v>21</v>
      </c>
      <c r="B106" s="12">
        <v>8313</v>
      </c>
      <c r="C106" s="51" t="s">
        <v>1327</v>
      </c>
      <c r="D106" s="265"/>
      <c r="E106" s="299"/>
      <c r="F106" s="265"/>
      <c r="G106" s="266"/>
      <c r="H106" s="44"/>
      <c r="I106" s="2"/>
      <c r="J106" s="2"/>
      <c r="K106" s="140"/>
      <c r="L106" s="83"/>
      <c r="M106" s="243" t="s">
        <v>837</v>
      </c>
      <c r="N106" s="239"/>
      <c r="O106" s="239"/>
      <c r="P106" s="239"/>
      <c r="Q106" s="239"/>
      <c r="R106" s="239"/>
      <c r="S106" s="239"/>
      <c r="T106" s="240"/>
      <c r="U106" s="265"/>
      <c r="V106" s="266"/>
      <c r="W106" s="9"/>
      <c r="X106" s="47"/>
      <c r="Y106" s="47"/>
      <c r="Z106" s="7"/>
      <c r="AA106" s="63"/>
      <c r="AB106" s="34"/>
      <c r="AC106" s="34"/>
      <c r="AD106" s="53"/>
      <c r="AE106" s="53"/>
      <c r="AF106" s="34"/>
      <c r="AG106" s="34"/>
      <c r="AH106" s="34"/>
      <c r="AI106" s="34"/>
      <c r="AJ106" s="34"/>
      <c r="AK106" s="34"/>
      <c r="AL106" s="53"/>
      <c r="AM106" s="290"/>
      <c r="AN106" s="290"/>
      <c r="AO106" s="34"/>
      <c r="AP106" s="127"/>
      <c r="AQ106" s="127"/>
      <c r="AR106" s="128"/>
      <c r="AS106" s="178">
        <f>ROUND(ROUND(I107*S108,0)*$U$140,0)</f>
        <v>369</v>
      </c>
      <c r="AT106" s="82"/>
    </row>
    <row r="107" spans="1:46" ht="17.2" customHeight="1" x14ac:dyDescent="0.3">
      <c r="A107" s="10">
        <v>21</v>
      </c>
      <c r="B107" s="12">
        <v>8314</v>
      </c>
      <c r="C107" s="51" t="s">
        <v>1326</v>
      </c>
      <c r="D107" s="265"/>
      <c r="E107" s="299"/>
      <c r="F107" s="265"/>
      <c r="G107" s="266"/>
      <c r="H107" s="44"/>
      <c r="I107" s="295">
        <f>'5療養介護(基本)'!I106</f>
        <v>546</v>
      </c>
      <c r="J107" s="295"/>
      <c r="K107" s="2" t="s">
        <v>809</v>
      </c>
      <c r="L107" s="43"/>
      <c r="M107" s="262"/>
      <c r="N107" s="241"/>
      <c r="O107" s="241"/>
      <c r="P107" s="241"/>
      <c r="Q107" s="241"/>
      <c r="R107" s="241"/>
      <c r="S107" s="241"/>
      <c r="T107" s="242"/>
      <c r="U107" s="265"/>
      <c r="V107" s="299"/>
      <c r="W107" s="281" t="s">
        <v>871</v>
      </c>
      <c r="X107" s="282"/>
      <c r="Y107" s="282"/>
      <c r="Z107" s="282"/>
      <c r="AA107" s="282"/>
      <c r="AB107" s="247" t="s">
        <v>870</v>
      </c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53" t="s">
        <v>810</v>
      </c>
      <c r="AM107" s="290">
        <f>AM104</f>
        <v>0.7</v>
      </c>
      <c r="AN107" s="290"/>
      <c r="AO107" s="34"/>
      <c r="AP107" s="127"/>
      <c r="AQ107" s="127"/>
      <c r="AR107" s="128"/>
      <c r="AS107" s="178">
        <f>ROUND(ROUND(ROUND(I107*S108,0)*$U$140,0)*AM107,0)</f>
        <v>258</v>
      </c>
      <c r="AT107" s="82"/>
    </row>
    <row r="108" spans="1:46" ht="17.2" customHeight="1" x14ac:dyDescent="0.3">
      <c r="A108" s="10">
        <v>21</v>
      </c>
      <c r="B108" s="12">
        <v>8866</v>
      </c>
      <c r="C108" s="51" t="s">
        <v>1325</v>
      </c>
      <c r="D108" s="265"/>
      <c r="E108" s="299"/>
      <c r="F108" s="265"/>
      <c r="G108" s="266"/>
      <c r="H108" s="44"/>
      <c r="I108" s="140"/>
      <c r="J108" s="140"/>
      <c r="K108" s="140"/>
      <c r="L108" s="83"/>
      <c r="M108" s="42"/>
      <c r="N108" s="8"/>
      <c r="O108" s="100"/>
      <c r="P108" s="100"/>
      <c r="Q108" s="100"/>
      <c r="R108" s="126" t="s">
        <v>810</v>
      </c>
      <c r="S108" s="236">
        <f>S102</f>
        <v>0.96499999999999997</v>
      </c>
      <c r="T108" s="237"/>
      <c r="U108" s="265"/>
      <c r="V108" s="299"/>
      <c r="W108" s="281"/>
      <c r="X108" s="282"/>
      <c r="Y108" s="282"/>
      <c r="Z108" s="282"/>
      <c r="AA108" s="282"/>
      <c r="AB108" s="247" t="s">
        <v>868</v>
      </c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53" t="s">
        <v>810</v>
      </c>
      <c r="AM108" s="290">
        <f>AM105</f>
        <v>0.5</v>
      </c>
      <c r="AN108" s="290"/>
      <c r="AO108" s="7"/>
      <c r="AP108" s="63"/>
      <c r="AQ108" s="63"/>
      <c r="AR108" s="117"/>
      <c r="AS108" s="178">
        <f>ROUND(ROUND(ROUND(I107*S108,0)*$U$140,0)*AM108,0)</f>
        <v>185</v>
      </c>
      <c r="AT108" s="82"/>
    </row>
    <row r="109" spans="1:46" ht="17.2" customHeight="1" x14ac:dyDescent="0.3">
      <c r="A109" s="10">
        <v>21</v>
      </c>
      <c r="B109" s="12">
        <v>8867</v>
      </c>
      <c r="C109" s="51" t="s">
        <v>1324</v>
      </c>
      <c r="D109" s="265"/>
      <c r="E109" s="299"/>
      <c r="F109" s="265"/>
      <c r="G109" s="266"/>
      <c r="H109" s="84"/>
      <c r="I109" s="140"/>
      <c r="J109" s="140"/>
      <c r="K109" s="140"/>
      <c r="L109" s="83"/>
      <c r="M109" s="2"/>
      <c r="N109" s="159"/>
      <c r="O109" s="159"/>
      <c r="P109" s="159"/>
      <c r="Q109" s="159"/>
      <c r="R109" s="159"/>
      <c r="S109" s="159"/>
      <c r="T109" s="159"/>
      <c r="U109" s="265"/>
      <c r="V109" s="266"/>
      <c r="W109" s="86"/>
      <c r="X109" s="7"/>
      <c r="Y109" s="30"/>
      <c r="Z109" s="7"/>
      <c r="AA109" s="63"/>
      <c r="AB109" s="7"/>
      <c r="AC109" s="7"/>
      <c r="AD109" s="59"/>
      <c r="AE109" s="59"/>
      <c r="AF109" s="7"/>
      <c r="AG109" s="7"/>
      <c r="AH109" s="7"/>
      <c r="AI109" s="7"/>
      <c r="AJ109" s="7"/>
      <c r="AK109" s="7"/>
      <c r="AL109" s="59"/>
      <c r="AM109" s="249"/>
      <c r="AN109" s="250"/>
      <c r="AO109" s="241" t="s">
        <v>877</v>
      </c>
      <c r="AP109" s="241"/>
      <c r="AQ109" s="241"/>
      <c r="AR109" s="242"/>
      <c r="AS109" s="167">
        <f>ROUND(I107*$U$140,0)-AO112</f>
        <v>377</v>
      </c>
      <c r="AT109" s="82"/>
    </row>
    <row r="110" spans="1:46" ht="17.2" customHeight="1" x14ac:dyDescent="0.3">
      <c r="A110" s="10">
        <v>21</v>
      </c>
      <c r="B110" s="12">
        <v>8868</v>
      </c>
      <c r="C110" s="51" t="s">
        <v>1323</v>
      </c>
      <c r="D110" s="265"/>
      <c r="E110" s="299"/>
      <c r="F110" s="265"/>
      <c r="G110" s="266"/>
      <c r="H110" s="84"/>
      <c r="I110" s="140"/>
      <c r="J110" s="140"/>
      <c r="K110" s="140"/>
      <c r="L110" s="83"/>
      <c r="M110" s="2"/>
      <c r="N110" s="159"/>
      <c r="O110" s="159"/>
      <c r="P110" s="159"/>
      <c r="Q110" s="159"/>
      <c r="R110" s="159"/>
      <c r="S110" s="159"/>
      <c r="T110" s="159"/>
      <c r="U110" s="265"/>
      <c r="V110" s="299"/>
      <c r="W110" s="281" t="s">
        <v>871</v>
      </c>
      <c r="X110" s="282"/>
      <c r="Y110" s="282"/>
      <c r="Z110" s="282"/>
      <c r="AA110" s="283"/>
      <c r="AB110" s="247" t="s">
        <v>870</v>
      </c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126" t="s">
        <v>810</v>
      </c>
      <c r="AM110" s="255">
        <f>AM107</f>
        <v>0.7</v>
      </c>
      <c r="AN110" s="289"/>
      <c r="AO110" s="262"/>
      <c r="AP110" s="241"/>
      <c r="AQ110" s="241"/>
      <c r="AR110" s="242"/>
      <c r="AS110" s="167">
        <f>ROUND(ROUND(I107*$U$140,0)*AM110,0)-AO112</f>
        <v>262</v>
      </c>
      <c r="AT110" s="82"/>
    </row>
    <row r="111" spans="1:46" ht="17.2" customHeight="1" x14ac:dyDescent="0.3">
      <c r="A111" s="10">
        <v>21</v>
      </c>
      <c r="B111" s="12">
        <v>8869</v>
      </c>
      <c r="C111" s="51" t="s">
        <v>1322</v>
      </c>
      <c r="D111" s="265"/>
      <c r="E111" s="299"/>
      <c r="F111" s="265"/>
      <c r="G111" s="266"/>
      <c r="H111" s="84"/>
      <c r="I111" s="140"/>
      <c r="J111" s="140"/>
      <c r="K111" s="140"/>
      <c r="L111" s="83"/>
      <c r="M111" s="2"/>
      <c r="N111" s="159"/>
      <c r="O111" s="159"/>
      <c r="P111" s="159"/>
      <c r="Q111" s="159"/>
      <c r="R111" s="159"/>
      <c r="S111" s="159"/>
      <c r="T111" s="159"/>
      <c r="U111" s="265"/>
      <c r="V111" s="299"/>
      <c r="W111" s="281"/>
      <c r="X111" s="282"/>
      <c r="Y111" s="282"/>
      <c r="Z111" s="282"/>
      <c r="AA111" s="283"/>
      <c r="AB111" s="247" t="s">
        <v>868</v>
      </c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53" t="s">
        <v>810</v>
      </c>
      <c r="AM111" s="290">
        <f>AM108</f>
        <v>0.5</v>
      </c>
      <c r="AN111" s="291"/>
      <c r="AO111" s="134"/>
      <c r="AP111" s="130"/>
      <c r="AQ111" s="130"/>
      <c r="AR111" s="131"/>
      <c r="AS111" s="167">
        <f>ROUND(ROUND(I107*$U$140,0)*AM111,0)-5</f>
        <v>186</v>
      </c>
      <c r="AT111" s="82"/>
    </row>
    <row r="112" spans="1:46" ht="17.2" customHeight="1" x14ac:dyDescent="0.3">
      <c r="A112" s="10">
        <v>21</v>
      </c>
      <c r="B112" s="12">
        <v>8870</v>
      </c>
      <c r="C112" s="51" t="s">
        <v>1321</v>
      </c>
      <c r="D112" s="265"/>
      <c r="E112" s="299"/>
      <c r="F112" s="265"/>
      <c r="G112" s="266"/>
      <c r="H112" s="84"/>
      <c r="I112" s="140"/>
      <c r="J112" s="140"/>
      <c r="K112" s="140"/>
      <c r="L112" s="83"/>
      <c r="M112" s="239" t="s">
        <v>837</v>
      </c>
      <c r="N112" s="239"/>
      <c r="O112" s="239"/>
      <c r="P112" s="239"/>
      <c r="Q112" s="239"/>
      <c r="R112" s="239"/>
      <c r="S112" s="239"/>
      <c r="T112" s="240"/>
      <c r="U112" s="265"/>
      <c r="V112" s="266"/>
      <c r="W112" s="9"/>
      <c r="X112" s="47"/>
      <c r="Y112" s="47"/>
      <c r="Z112" s="7"/>
      <c r="AA112" s="63"/>
      <c r="AB112" s="7"/>
      <c r="AC112" s="7"/>
      <c r="AD112" s="59"/>
      <c r="AE112" s="59"/>
      <c r="AF112" s="7"/>
      <c r="AG112" s="7"/>
      <c r="AH112" s="7"/>
      <c r="AI112" s="7"/>
      <c r="AJ112" s="7"/>
      <c r="AK112" s="7"/>
      <c r="AL112" s="59"/>
      <c r="AM112" s="249"/>
      <c r="AN112" s="250"/>
      <c r="AO112" s="36">
        <f>AO100</f>
        <v>5</v>
      </c>
      <c r="AP112" s="69" t="s">
        <v>873</v>
      </c>
      <c r="AQ112" s="130"/>
      <c r="AR112" s="131"/>
      <c r="AS112" s="167">
        <f>ROUND(ROUND(I107*S114,0)*$U$140,0)-AO112</f>
        <v>364</v>
      </c>
      <c r="AT112" s="82"/>
    </row>
    <row r="113" spans="1:46" ht="17.2" customHeight="1" x14ac:dyDescent="0.3">
      <c r="A113" s="10">
        <v>21</v>
      </c>
      <c r="B113" s="12">
        <v>8871</v>
      </c>
      <c r="C113" s="51" t="s">
        <v>1320</v>
      </c>
      <c r="D113" s="265"/>
      <c r="E113" s="299"/>
      <c r="F113" s="265"/>
      <c r="G113" s="266"/>
      <c r="H113" s="84"/>
      <c r="I113" s="140"/>
      <c r="J113" s="140"/>
      <c r="K113" s="140"/>
      <c r="L113" s="83"/>
      <c r="M113" s="241"/>
      <c r="N113" s="241"/>
      <c r="O113" s="241"/>
      <c r="P113" s="241"/>
      <c r="Q113" s="241"/>
      <c r="R113" s="241"/>
      <c r="S113" s="241"/>
      <c r="T113" s="242"/>
      <c r="U113" s="265"/>
      <c r="V113" s="299"/>
      <c r="W113" s="281" t="s">
        <v>871</v>
      </c>
      <c r="X113" s="282"/>
      <c r="Y113" s="282"/>
      <c r="Z113" s="282"/>
      <c r="AA113" s="283"/>
      <c r="AB113" s="247" t="s">
        <v>870</v>
      </c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126" t="s">
        <v>810</v>
      </c>
      <c r="AM113" s="255">
        <f>AM110</f>
        <v>0.7</v>
      </c>
      <c r="AN113" s="289"/>
      <c r="AO113" s="44"/>
      <c r="AP113" s="130"/>
      <c r="AQ113" s="130"/>
      <c r="AR113" s="131"/>
      <c r="AS113" s="167">
        <f>ROUND(ROUND(ROUND(I107*S114,0)*$U$140,0)*AM113,0)-AO112</f>
        <v>253</v>
      </c>
      <c r="AT113" s="82"/>
    </row>
    <row r="114" spans="1:46" ht="17.2" customHeight="1" x14ac:dyDescent="0.3">
      <c r="A114" s="10">
        <v>21</v>
      </c>
      <c r="B114" s="12">
        <v>8872</v>
      </c>
      <c r="C114" s="51" t="s">
        <v>1319</v>
      </c>
      <c r="D114" s="265"/>
      <c r="E114" s="299"/>
      <c r="F114" s="265"/>
      <c r="G114" s="266"/>
      <c r="H114" s="102"/>
      <c r="I114" s="100"/>
      <c r="J114" s="100"/>
      <c r="K114" s="100"/>
      <c r="L114" s="104"/>
      <c r="M114" s="69"/>
      <c r="N114" s="69"/>
      <c r="O114" s="69"/>
      <c r="P114" s="69"/>
      <c r="Q114" s="69"/>
      <c r="R114" s="142" t="s">
        <v>810</v>
      </c>
      <c r="S114" s="252">
        <f>S108</f>
        <v>0.96499999999999997</v>
      </c>
      <c r="T114" s="253"/>
      <c r="U114" s="265"/>
      <c r="V114" s="299"/>
      <c r="W114" s="281"/>
      <c r="X114" s="282"/>
      <c r="Y114" s="282"/>
      <c r="Z114" s="282"/>
      <c r="AA114" s="283"/>
      <c r="AB114" s="247" t="s">
        <v>868</v>
      </c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53" t="s">
        <v>810</v>
      </c>
      <c r="AM114" s="290">
        <f>AM111</f>
        <v>0.5</v>
      </c>
      <c r="AN114" s="291"/>
      <c r="AO114" s="44"/>
      <c r="AP114" s="130"/>
      <c r="AQ114" s="130"/>
      <c r="AR114" s="131"/>
      <c r="AS114" s="167">
        <f>ROUND(ROUND(ROUND(I107*S114,0)*$U$140,0)*AM114,0)-AO112</f>
        <v>180</v>
      </c>
      <c r="AT114" s="82"/>
    </row>
    <row r="115" spans="1:46" ht="17.2" customHeight="1" x14ac:dyDescent="0.3">
      <c r="A115" s="10">
        <v>21</v>
      </c>
      <c r="B115" s="12">
        <v>8321</v>
      </c>
      <c r="C115" s="51" t="s">
        <v>1318</v>
      </c>
      <c r="D115" s="129"/>
      <c r="E115" s="130"/>
      <c r="F115" s="144"/>
      <c r="G115" s="145"/>
      <c r="H115" s="262" t="s">
        <v>910</v>
      </c>
      <c r="I115" s="241"/>
      <c r="J115" s="241"/>
      <c r="K115" s="241"/>
      <c r="L115" s="242"/>
      <c r="M115" s="48"/>
      <c r="N115" s="76"/>
      <c r="O115" s="76"/>
      <c r="P115" s="76"/>
      <c r="Q115" s="76"/>
      <c r="R115" s="76"/>
      <c r="S115" s="76"/>
      <c r="T115" s="103"/>
      <c r="U115" s="144"/>
      <c r="V115" s="145"/>
      <c r="W115" s="86"/>
      <c r="X115" s="7"/>
      <c r="Y115" s="30"/>
      <c r="Z115" s="7"/>
      <c r="AA115" s="63"/>
      <c r="AB115" s="34"/>
      <c r="AC115" s="34"/>
      <c r="AD115" s="53"/>
      <c r="AE115" s="53"/>
      <c r="AF115" s="34"/>
      <c r="AG115" s="34"/>
      <c r="AH115" s="34"/>
      <c r="AI115" s="34"/>
      <c r="AJ115" s="34"/>
      <c r="AK115" s="34"/>
      <c r="AL115" s="53"/>
      <c r="AM115" s="290"/>
      <c r="AN115" s="290"/>
      <c r="AO115" s="127"/>
      <c r="AP115" s="127"/>
      <c r="AQ115" s="127"/>
      <c r="AR115" s="128"/>
      <c r="AS115" s="178">
        <f>ROUND(I119*$U$140,0)</f>
        <v>362</v>
      </c>
      <c r="AT115" s="82"/>
    </row>
    <row r="116" spans="1:46" ht="17.2" customHeight="1" x14ac:dyDescent="0.3">
      <c r="A116" s="10">
        <v>21</v>
      </c>
      <c r="B116" s="12">
        <v>8322</v>
      </c>
      <c r="C116" s="51" t="s">
        <v>1317</v>
      </c>
      <c r="D116" s="129"/>
      <c r="E116" s="130"/>
      <c r="F116" s="144"/>
      <c r="G116" s="145"/>
      <c r="H116" s="262"/>
      <c r="I116" s="241"/>
      <c r="J116" s="241"/>
      <c r="K116" s="241"/>
      <c r="L116" s="242"/>
      <c r="M116" s="84"/>
      <c r="N116" s="140"/>
      <c r="O116" s="140"/>
      <c r="P116" s="140"/>
      <c r="Q116" s="140"/>
      <c r="R116" s="140"/>
      <c r="S116" s="140"/>
      <c r="T116" s="83"/>
      <c r="U116" s="144"/>
      <c r="V116" s="87"/>
      <c r="W116" s="281" t="s">
        <v>871</v>
      </c>
      <c r="X116" s="282"/>
      <c r="Y116" s="282"/>
      <c r="Z116" s="282"/>
      <c r="AA116" s="282"/>
      <c r="AB116" s="247" t="s">
        <v>870</v>
      </c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53" t="s">
        <v>810</v>
      </c>
      <c r="AM116" s="290">
        <f>AM113</f>
        <v>0.7</v>
      </c>
      <c r="AN116" s="290"/>
      <c r="AO116" s="127"/>
      <c r="AP116" s="127"/>
      <c r="AQ116" s="127"/>
      <c r="AR116" s="128"/>
      <c r="AS116" s="178">
        <f>ROUND(ROUND(I119*$U$140,0)*AM116,0)</f>
        <v>253</v>
      </c>
      <c r="AT116" s="82"/>
    </row>
    <row r="117" spans="1:46" ht="17.2" customHeight="1" x14ac:dyDescent="0.3">
      <c r="A117" s="10">
        <v>21</v>
      </c>
      <c r="B117" s="12">
        <v>8873</v>
      </c>
      <c r="C117" s="51" t="s">
        <v>1316</v>
      </c>
      <c r="D117" s="129"/>
      <c r="E117" s="130"/>
      <c r="F117" s="144"/>
      <c r="G117" s="145"/>
      <c r="H117" s="134"/>
      <c r="I117" s="135"/>
      <c r="J117" s="135"/>
      <c r="K117" s="135"/>
      <c r="L117" s="136"/>
      <c r="M117" s="84"/>
      <c r="N117" s="140"/>
      <c r="O117" s="140"/>
      <c r="P117" s="140"/>
      <c r="Q117" s="140"/>
      <c r="R117" s="140"/>
      <c r="S117" s="140"/>
      <c r="T117" s="83"/>
      <c r="U117" s="144"/>
      <c r="V117" s="87"/>
      <c r="W117" s="281"/>
      <c r="X117" s="282"/>
      <c r="Y117" s="282"/>
      <c r="Z117" s="282"/>
      <c r="AA117" s="282"/>
      <c r="AB117" s="247" t="s">
        <v>868</v>
      </c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53" t="s">
        <v>810</v>
      </c>
      <c r="AM117" s="290">
        <f>AM114</f>
        <v>0.5</v>
      </c>
      <c r="AN117" s="290"/>
      <c r="AO117" s="133"/>
      <c r="AP117" s="127"/>
      <c r="AQ117" s="127"/>
      <c r="AR117" s="128"/>
      <c r="AS117" s="178">
        <f>ROUND(ROUND(I119*$U$140,0)*AM117,0)</f>
        <v>181</v>
      </c>
      <c r="AT117" s="82"/>
    </row>
    <row r="118" spans="1:46" ht="17.2" customHeight="1" x14ac:dyDescent="0.3">
      <c r="A118" s="10">
        <v>21</v>
      </c>
      <c r="B118" s="12">
        <v>8323</v>
      </c>
      <c r="C118" s="51" t="s">
        <v>1315</v>
      </c>
      <c r="D118" s="129"/>
      <c r="E118" s="130"/>
      <c r="F118" s="144"/>
      <c r="G118" s="145"/>
      <c r="H118" s="44"/>
      <c r="I118" s="2"/>
      <c r="J118" s="140"/>
      <c r="K118" s="140"/>
      <c r="L118" s="83"/>
      <c r="M118" s="243" t="s">
        <v>837</v>
      </c>
      <c r="N118" s="239"/>
      <c r="O118" s="239"/>
      <c r="P118" s="239"/>
      <c r="Q118" s="239"/>
      <c r="R118" s="239"/>
      <c r="S118" s="239"/>
      <c r="T118" s="240"/>
      <c r="U118" s="144"/>
      <c r="V118" s="145"/>
      <c r="W118" s="9"/>
      <c r="X118" s="47"/>
      <c r="Y118" s="47"/>
      <c r="Z118" s="7"/>
      <c r="AA118" s="63"/>
      <c r="AB118" s="34"/>
      <c r="AC118" s="34"/>
      <c r="AD118" s="53"/>
      <c r="AE118" s="53"/>
      <c r="AF118" s="34"/>
      <c r="AG118" s="34"/>
      <c r="AH118" s="34"/>
      <c r="AI118" s="34"/>
      <c r="AJ118" s="34"/>
      <c r="AK118" s="34"/>
      <c r="AL118" s="53"/>
      <c r="AM118" s="290"/>
      <c r="AN118" s="290"/>
      <c r="AO118" s="34"/>
      <c r="AP118" s="127"/>
      <c r="AQ118" s="127"/>
      <c r="AR118" s="128"/>
      <c r="AS118" s="178">
        <f>ROUND(ROUND(I119*S120,0)*$U$140,0)</f>
        <v>349</v>
      </c>
      <c r="AT118" s="82"/>
    </row>
    <row r="119" spans="1:46" ht="17.2" customHeight="1" x14ac:dyDescent="0.3">
      <c r="A119" s="10">
        <v>21</v>
      </c>
      <c r="B119" s="12">
        <v>8324</v>
      </c>
      <c r="C119" s="51" t="s">
        <v>1314</v>
      </c>
      <c r="D119" s="129"/>
      <c r="E119" s="130"/>
      <c r="F119" s="144"/>
      <c r="G119" s="145"/>
      <c r="H119" s="44"/>
      <c r="I119" s="295">
        <f>'5療養介護(基本)'!I118</f>
        <v>517</v>
      </c>
      <c r="J119" s="295"/>
      <c r="K119" s="2" t="s">
        <v>809</v>
      </c>
      <c r="L119" s="83"/>
      <c r="M119" s="262"/>
      <c r="N119" s="241"/>
      <c r="O119" s="241"/>
      <c r="P119" s="241"/>
      <c r="Q119" s="241"/>
      <c r="R119" s="241"/>
      <c r="S119" s="241"/>
      <c r="T119" s="242"/>
      <c r="U119" s="144"/>
      <c r="V119" s="87"/>
      <c r="W119" s="281" t="s">
        <v>871</v>
      </c>
      <c r="X119" s="282"/>
      <c r="Y119" s="282"/>
      <c r="Z119" s="282"/>
      <c r="AA119" s="282"/>
      <c r="AB119" s="247" t="s">
        <v>870</v>
      </c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53" t="s">
        <v>810</v>
      </c>
      <c r="AM119" s="290">
        <f>AM116</f>
        <v>0.7</v>
      </c>
      <c r="AN119" s="290"/>
      <c r="AO119" s="34"/>
      <c r="AP119" s="127"/>
      <c r="AQ119" s="127"/>
      <c r="AR119" s="128"/>
      <c r="AS119" s="178">
        <f>ROUND(ROUND(ROUND(I119*S120,0)*$U$140,0)*AM119,0)</f>
        <v>244</v>
      </c>
      <c r="AT119" s="82"/>
    </row>
    <row r="120" spans="1:46" ht="17.2" customHeight="1" x14ac:dyDescent="0.3">
      <c r="A120" s="10">
        <v>21</v>
      </c>
      <c r="B120" s="12">
        <v>8874</v>
      </c>
      <c r="C120" s="51" t="s">
        <v>1313</v>
      </c>
      <c r="D120" s="129"/>
      <c r="E120" s="130"/>
      <c r="F120" s="144"/>
      <c r="G120" s="145"/>
      <c r="H120" s="84"/>
      <c r="I120" s="140"/>
      <c r="J120" s="140"/>
      <c r="K120" s="140"/>
      <c r="L120" s="83"/>
      <c r="M120" s="42"/>
      <c r="N120" s="8"/>
      <c r="O120" s="100"/>
      <c r="P120" s="100"/>
      <c r="Q120" s="100"/>
      <c r="R120" s="126" t="s">
        <v>810</v>
      </c>
      <c r="S120" s="236">
        <f>S114</f>
        <v>0.96499999999999997</v>
      </c>
      <c r="T120" s="237"/>
      <c r="U120" s="144"/>
      <c r="V120" s="87"/>
      <c r="W120" s="281"/>
      <c r="X120" s="282"/>
      <c r="Y120" s="282"/>
      <c r="Z120" s="282"/>
      <c r="AA120" s="282"/>
      <c r="AB120" s="247" t="s">
        <v>868</v>
      </c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53" t="s">
        <v>810</v>
      </c>
      <c r="AM120" s="290">
        <f>AM117</f>
        <v>0.5</v>
      </c>
      <c r="AN120" s="290"/>
      <c r="AO120" s="7"/>
      <c r="AP120" s="63"/>
      <c r="AQ120" s="63"/>
      <c r="AR120" s="117"/>
      <c r="AS120" s="178">
        <f>ROUND(ROUND(ROUND(I119*S120,0)*$U$140,0)*AM120,0)</f>
        <v>175</v>
      </c>
      <c r="AT120" s="82"/>
    </row>
    <row r="121" spans="1:46" ht="17.2" customHeight="1" x14ac:dyDescent="0.3">
      <c r="A121" s="10">
        <v>21</v>
      </c>
      <c r="B121" s="12">
        <v>8875</v>
      </c>
      <c r="C121" s="51" t="s">
        <v>1312</v>
      </c>
      <c r="D121" s="129"/>
      <c r="E121" s="130"/>
      <c r="F121" s="144"/>
      <c r="G121" s="145"/>
      <c r="H121" s="84"/>
      <c r="I121" s="140"/>
      <c r="J121" s="140"/>
      <c r="K121" s="140"/>
      <c r="L121" s="83"/>
      <c r="M121" s="2"/>
      <c r="N121" s="159"/>
      <c r="O121" s="159"/>
      <c r="P121" s="159"/>
      <c r="Q121" s="159"/>
      <c r="R121" s="159"/>
      <c r="S121" s="159"/>
      <c r="T121" s="159"/>
      <c r="U121" s="144"/>
      <c r="V121" s="145"/>
      <c r="W121" s="86"/>
      <c r="X121" s="7"/>
      <c r="Y121" s="30"/>
      <c r="Z121" s="7"/>
      <c r="AA121" s="63"/>
      <c r="AB121" s="7"/>
      <c r="AC121" s="7"/>
      <c r="AD121" s="59"/>
      <c r="AE121" s="59"/>
      <c r="AF121" s="7"/>
      <c r="AG121" s="7"/>
      <c r="AH121" s="7"/>
      <c r="AI121" s="7"/>
      <c r="AJ121" s="7"/>
      <c r="AK121" s="7"/>
      <c r="AL121" s="59"/>
      <c r="AM121" s="249"/>
      <c r="AN121" s="250"/>
      <c r="AO121" s="241" t="s">
        <v>877</v>
      </c>
      <c r="AP121" s="241"/>
      <c r="AQ121" s="241"/>
      <c r="AR121" s="242"/>
      <c r="AS121" s="167">
        <f>ROUND(I119*$U$140,0)-AO124</f>
        <v>357</v>
      </c>
      <c r="AT121" s="82"/>
    </row>
    <row r="122" spans="1:46" ht="17.2" customHeight="1" x14ac:dyDescent="0.3">
      <c r="A122" s="10">
        <v>21</v>
      </c>
      <c r="B122" s="12">
        <v>8876</v>
      </c>
      <c r="C122" s="51" t="s">
        <v>1311</v>
      </c>
      <c r="D122" s="129"/>
      <c r="E122" s="130"/>
      <c r="F122" s="144"/>
      <c r="G122" s="145"/>
      <c r="H122" s="84"/>
      <c r="I122" s="140"/>
      <c r="J122" s="140"/>
      <c r="K122" s="140"/>
      <c r="L122" s="83"/>
      <c r="M122" s="2"/>
      <c r="N122" s="159"/>
      <c r="O122" s="159"/>
      <c r="P122" s="159"/>
      <c r="Q122" s="159"/>
      <c r="R122" s="159"/>
      <c r="S122" s="159"/>
      <c r="T122" s="159"/>
      <c r="U122" s="144"/>
      <c r="V122" s="87"/>
      <c r="W122" s="281" t="s">
        <v>871</v>
      </c>
      <c r="X122" s="282"/>
      <c r="Y122" s="282"/>
      <c r="Z122" s="282"/>
      <c r="AA122" s="283"/>
      <c r="AB122" s="247" t="s">
        <v>870</v>
      </c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126" t="s">
        <v>810</v>
      </c>
      <c r="AM122" s="255">
        <f>AM119</f>
        <v>0.7</v>
      </c>
      <c r="AN122" s="289"/>
      <c r="AO122" s="262"/>
      <c r="AP122" s="241"/>
      <c r="AQ122" s="241"/>
      <c r="AR122" s="242"/>
      <c r="AS122" s="167">
        <f>ROUND(ROUND(I119*$U$140,0)*AM122,0)-AO124</f>
        <v>248</v>
      </c>
      <c r="AT122" s="82"/>
    </row>
    <row r="123" spans="1:46" ht="17.2" customHeight="1" x14ac:dyDescent="0.3">
      <c r="A123" s="10">
        <v>21</v>
      </c>
      <c r="B123" s="12">
        <v>8877</v>
      </c>
      <c r="C123" s="51" t="s">
        <v>1310</v>
      </c>
      <c r="D123" s="129"/>
      <c r="E123" s="130"/>
      <c r="F123" s="144"/>
      <c r="G123" s="145"/>
      <c r="H123" s="84"/>
      <c r="I123" s="140"/>
      <c r="J123" s="140"/>
      <c r="K123" s="140"/>
      <c r="L123" s="83"/>
      <c r="M123" s="2"/>
      <c r="N123" s="159"/>
      <c r="O123" s="159"/>
      <c r="P123" s="159"/>
      <c r="Q123" s="159"/>
      <c r="R123" s="159"/>
      <c r="S123" s="159"/>
      <c r="T123" s="159"/>
      <c r="U123" s="144"/>
      <c r="V123" s="87"/>
      <c r="W123" s="281"/>
      <c r="X123" s="282"/>
      <c r="Y123" s="282"/>
      <c r="Z123" s="282"/>
      <c r="AA123" s="283"/>
      <c r="AB123" s="247" t="s">
        <v>868</v>
      </c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53" t="s">
        <v>810</v>
      </c>
      <c r="AM123" s="290">
        <f>AM120</f>
        <v>0.5</v>
      </c>
      <c r="AN123" s="291"/>
      <c r="AO123" s="134"/>
      <c r="AP123" s="130"/>
      <c r="AQ123" s="130"/>
      <c r="AR123" s="131"/>
      <c r="AS123" s="167">
        <f>ROUND(ROUND(I119*$U$140,0)*AM123,0)-5</f>
        <v>176</v>
      </c>
      <c r="AT123" s="82"/>
    </row>
    <row r="124" spans="1:46" ht="17.2" customHeight="1" x14ac:dyDescent="0.3">
      <c r="A124" s="10">
        <v>21</v>
      </c>
      <c r="B124" s="12">
        <v>8878</v>
      </c>
      <c r="C124" s="51" t="s">
        <v>1309</v>
      </c>
      <c r="D124" s="129"/>
      <c r="E124" s="130"/>
      <c r="F124" s="144"/>
      <c r="G124" s="145"/>
      <c r="H124" s="84"/>
      <c r="I124" s="140"/>
      <c r="J124" s="140"/>
      <c r="K124" s="140"/>
      <c r="L124" s="83"/>
      <c r="M124" s="239" t="s">
        <v>837</v>
      </c>
      <c r="N124" s="239"/>
      <c r="O124" s="239"/>
      <c r="P124" s="239"/>
      <c r="Q124" s="239"/>
      <c r="R124" s="239"/>
      <c r="S124" s="239"/>
      <c r="T124" s="240"/>
      <c r="U124" s="144"/>
      <c r="V124" s="145"/>
      <c r="W124" s="9"/>
      <c r="X124" s="47"/>
      <c r="Y124" s="47"/>
      <c r="Z124" s="7"/>
      <c r="AA124" s="63"/>
      <c r="AB124" s="7"/>
      <c r="AC124" s="7"/>
      <c r="AD124" s="59"/>
      <c r="AE124" s="59"/>
      <c r="AF124" s="7"/>
      <c r="AG124" s="7"/>
      <c r="AH124" s="7"/>
      <c r="AI124" s="7"/>
      <c r="AJ124" s="7"/>
      <c r="AK124" s="7"/>
      <c r="AL124" s="59"/>
      <c r="AM124" s="249"/>
      <c r="AN124" s="250"/>
      <c r="AO124" s="36">
        <f>AO112</f>
        <v>5</v>
      </c>
      <c r="AP124" s="69" t="s">
        <v>873</v>
      </c>
      <c r="AQ124" s="130"/>
      <c r="AR124" s="131"/>
      <c r="AS124" s="167">
        <f>ROUND(ROUND(I119*S126,0)*$U$140,0)-AO124</f>
        <v>344</v>
      </c>
      <c r="AT124" s="82"/>
    </row>
    <row r="125" spans="1:46" ht="17.2" customHeight="1" x14ac:dyDescent="0.3">
      <c r="A125" s="10">
        <v>21</v>
      </c>
      <c r="B125" s="12">
        <v>8879</v>
      </c>
      <c r="C125" s="51" t="s">
        <v>1308</v>
      </c>
      <c r="D125" s="129"/>
      <c r="E125" s="130"/>
      <c r="F125" s="144"/>
      <c r="G125" s="145"/>
      <c r="H125" s="84"/>
      <c r="I125" s="140"/>
      <c r="J125" s="140"/>
      <c r="K125" s="140"/>
      <c r="L125" s="83"/>
      <c r="M125" s="241"/>
      <c r="N125" s="241"/>
      <c r="O125" s="241"/>
      <c r="P125" s="241"/>
      <c r="Q125" s="241"/>
      <c r="R125" s="241"/>
      <c r="S125" s="241"/>
      <c r="T125" s="242"/>
      <c r="U125" s="144"/>
      <c r="V125" s="87"/>
      <c r="W125" s="281" t="s">
        <v>871</v>
      </c>
      <c r="X125" s="282"/>
      <c r="Y125" s="282"/>
      <c r="Z125" s="282"/>
      <c r="AA125" s="283"/>
      <c r="AB125" s="247" t="s">
        <v>870</v>
      </c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126" t="s">
        <v>810</v>
      </c>
      <c r="AM125" s="255">
        <f>AM122</f>
        <v>0.7</v>
      </c>
      <c r="AN125" s="289"/>
      <c r="AO125" s="44"/>
      <c r="AP125" s="130"/>
      <c r="AQ125" s="130"/>
      <c r="AR125" s="131"/>
      <c r="AS125" s="167">
        <f>ROUND(ROUND(ROUND(I119*S126,0)*$U$140,0)*AM125,0)-AO124</f>
        <v>239</v>
      </c>
      <c r="AT125" s="82"/>
    </row>
    <row r="126" spans="1:46" ht="17.2" customHeight="1" x14ac:dyDescent="0.3">
      <c r="A126" s="10">
        <v>21</v>
      </c>
      <c r="B126" s="12">
        <v>8880</v>
      </c>
      <c r="C126" s="51" t="s">
        <v>1307</v>
      </c>
      <c r="D126" s="129"/>
      <c r="E126" s="130"/>
      <c r="F126" s="144"/>
      <c r="G126" s="145"/>
      <c r="H126" s="84"/>
      <c r="I126" s="140"/>
      <c r="J126" s="140"/>
      <c r="K126" s="140"/>
      <c r="L126" s="83"/>
      <c r="M126" s="69"/>
      <c r="N126" s="69"/>
      <c r="O126" s="69"/>
      <c r="P126" s="69"/>
      <c r="Q126" s="69"/>
      <c r="R126" s="142" t="s">
        <v>810</v>
      </c>
      <c r="S126" s="252">
        <f>S120</f>
        <v>0.96499999999999997</v>
      </c>
      <c r="T126" s="253"/>
      <c r="U126" s="144"/>
      <c r="V126" s="87"/>
      <c r="W126" s="281"/>
      <c r="X126" s="282"/>
      <c r="Y126" s="282"/>
      <c r="Z126" s="282"/>
      <c r="AA126" s="283"/>
      <c r="AB126" s="247" t="s">
        <v>868</v>
      </c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53" t="s">
        <v>810</v>
      </c>
      <c r="AM126" s="290">
        <f>AM123</f>
        <v>0.5</v>
      </c>
      <c r="AN126" s="291"/>
      <c r="AO126" s="44"/>
      <c r="AP126" s="130"/>
      <c r="AQ126" s="130"/>
      <c r="AR126" s="131"/>
      <c r="AS126" s="167">
        <f>ROUND(ROUND(ROUND(I119*S126,0)*$U$140,0)*AM126,0)-AO124</f>
        <v>170</v>
      </c>
      <c r="AT126" s="82"/>
    </row>
    <row r="127" spans="1:46" ht="17.2" customHeight="1" x14ac:dyDescent="0.3">
      <c r="A127" s="10">
        <v>21</v>
      </c>
      <c r="B127" s="12">
        <v>8331</v>
      </c>
      <c r="C127" s="51" t="s">
        <v>1306</v>
      </c>
      <c r="D127" s="129"/>
      <c r="E127" s="130"/>
      <c r="F127" s="144"/>
      <c r="G127" s="145"/>
      <c r="H127" s="243" t="s">
        <v>897</v>
      </c>
      <c r="I127" s="239"/>
      <c r="J127" s="239"/>
      <c r="K127" s="239"/>
      <c r="L127" s="240"/>
      <c r="M127" s="48"/>
      <c r="N127" s="76"/>
      <c r="O127" s="76"/>
      <c r="P127" s="76"/>
      <c r="Q127" s="76"/>
      <c r="R127" s="76"/>
      <c r="S127" s="76"/>
      <c r="T127" s="103"/>
      <c r="U127" s="144"/>
      <c r="V127" s="145"/>
      <c r="W127" s="86"/>
      <c r="X127" s="7"/>
      <c r="Y127" s="30"/>
      <c r="Z127" s="7"/>
      <c r="AA127" s="63"/>
      <c r="AB127" s="34"/>
      <c r="AC127" s="34"/>
      <c r="AD127" s="53"/>
      <c r="AE127" s="53"/>
      <c r="AF127" s="34"/>
      <c r="AG127" s="34"/>
      <c r="AH127" s="34"/>
      <c r="AI127" s="34"/>
      <c r="AJ127" s="34"/>
      <c r="AK127" s="34"/>
      <c r="AL127" s="53"/>
      <c r="AM127" s="290"/>
      <c r="AN127" s="290"/>
      <c r="AO127" s="127"/>
      <c r="AP127" s="127"/>
      <c r="AQ127" s="127"/>
      <c r="AR127" s="128"/>
      <c r="AS127" s="178">
        <f>ROUND(I131*$U$140,0)</f>
        <v>342</v>
      </c>
      <c r="AT127" s="82"/>
    </row>
    <row r="128" spans="1:46" ht="17.2" customHeight="1" x14ac:dyDescent="0.3">
      <c r="A128" s="10">
        <v>21</v>
      </c>
      <c r="B128" s="12">
        <v>8332</v>
      </c>
      <c r="C128" s="51" t="s">
        <v>1305</v>
      </c>
      <c r="D128" s="129"/>
      <c r="E128" s="130"/>
      <c r="F128" s="144"/>
      <c r="G128" s="145"/>
      <c r="H128" s="262"/>
      <c r="I128" s="241"/>
      <c r="J128" s="241"/>
      <c r="K128" s="241"/>
      <c r="L128" s="242"/>
      <c r="M128" s="84"/>
      <c r="N128" s="140"/>
      <c r="O128" s="140"/>
      <c r="P128" s="140"/>
      <c r="Q128" s="140"/>
      <c r="R128" s="140"/>
      <c r="S128" s="140"/>
      <c r="T128" s="83"/>
      <c r="U128" s="144"/>
      <c r="V128" s="87"/>
      <c r="W128" s="281" t="s">
        <v>871</v>
      </c>
      <c r="X128" s="282"/>
      <c r="Y128" s="282"/>
      <c r="Z128" s="282"/>
      <c r="AA128" s="282"/>
      <c r="AB128" s="247" t="s">
        <v>870</v>
      </c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53" t="s">
        <v>810</v>
      </c>
      <c r="AM128" s="290">
        <f>AM125</f>
        <v>0.7</v>
      </c>
      <c r="AN128" s="290"/>
      <c r="AO128" s="127"/>
      <c r="AP128" s="127"/>
      <c r="AQ128" s="127"/>
      <c r="AR128" s="128"/>
      <c r="AS128" s="178">
        <f>ROUND(ROUND(I131*$U$140,0)*AM128,0)</f>
        <v>239</v>
      </c>
      <c r="AT128" s="82"/>
    </row>
    <row r="129" spans="1:46" ht="17.2" customHeight="1" x14ac:dyDescent="0.3">
      <c r="A129" s="10">
        <v>21</v>
      </c>
      <c r="B129" s="12">
        <v>8881</v>
      </c>
      <c r="C129" s="51" t="s">
        <v>1304</v>
      </c>
      <c r="D129" s="129"/>
      <c r="E129" s="130"/>
      <c r="F129" s="144"/>
      <c r="G129" s="145"/>
      <c r="H129" s="134"/>
      <c r="I129" s="135"/>
      <c r="J129" s="135"/>
      <c r="K129" s="135"/>
      <c r="L129" s="136"/>
      <c r="M129" s="84"/>
      <c r="N129" s="140"/>
      <c r="O129" s="140"/>
      <c r="P129" s="140"/>
      <c r="Q129" s="140"/>
      <c r="R129" s="140"/>
      <c r="S129" s="140"/>
      <c r="T129" s="83"/>
      <c r="U129" s="144"/>
      <c r="V129" s="87"/>
      <c r="W129" s="281"/>
      <c r="X129" s="282"/>
      <c r="Y129" s="282"/>
      <c r="Z129" s="282"/>
      <c r="AA129" s="282"/>
      <c r="AB129" s="247" t="s">
        <v>868</v>
      </c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53" t="s">
        <v>810</v>
      </c>
      <c r="AM129" s="290">
        <f>AM126</f>
        <v>0.5</v>
      </c>
      <c r="AN129" s="290"/>
      <c r="AO129" s="133"/>
      <c r="AP129" s="127"/>
      <c r="AQ129" s="127"/>
      <c r="AR129" s="128"/>
      <c r="AS129" s="178">
        <f>ROUND(ROUND(I131*$U$140,0)*AM129,0)</f>
        <v>171</v>
      </c>
      <c r="AT129" s="82"/>
    </row>
    <row r="130" spans="1:46" ht="17.2" customHeight="1" x14ac:dyDescent="0.3">
      <c r="A130" s="10">
        <v>21</v>
      </c>
      <c r="B130" s="12">
        <v>8333</v>
      </c>
      <c r="C130" s="51" t="s">
        <v>1303</v>
      </c>
      <c r="D130" s="129"/>
      <c r="E130" s="130"/>
      <c r="F130" s="144"/>
      <c r="G130" s="145"/>
      <c r="H130" s="44"/>
      <c r="I130" s="2"/>
      <c r="J130" s="2"/>
      <c r="K130" s="140"/>
      <c r="L130" s="83"/>
      <c r="M130" s="243" t="s">
        <v>837</v>
      </c>
      <c r="N130" s="239"/>
      <c r="O130" s="239"/>
      <c r="P130" s="239"/>
      <c r="Q130" s="239"/>
      <c r="R130" s="239"/>
      <c r="S130" s="239"/>
      <c r="T130" s="240"/>
      <c r="U130" s="144"/>
      <c r="V130" s="145"/>
      <c r="W130" s="9"/>
      <c r="X130" s="47"/>
      <c r="Y130" s="47"/>
      <c r="Z130" s="7"/>
      <c r="AA130" s="63"/>
      <c r="AB130" s="34"/>
      <c r="AC130" s="34"/>
      <c r="AD130" s="53"/>
      <c r="AE130" s="53"/>
      <c r="AF130" s="34"/>
      <c r="AG130" s="34"/>
      <c r="AH130" s="34"/>
      <c r="AI130" s="34"/>
      <c r="AJ130" s="34"/>
      <c r="AK130" s="34"/>
      <c r="AL130" s="53"/>
      <c r="AM130" s="290"/>
      <c r="AN130" s="290"/>
      <c r="AO130" s="34"/>
      <c r="AP130" s="127"/>
      <c r="AQ130" s="127"/>
      <c r="AR130" s="128"/>
      <c r="AS130" s="178">
        <f>ROUND(ROUND(I131*S132,0)*$U$140,0)</f>
        <v>330</v>
      </c>
      <c r="AT130" s="82"/>
    </row>
    <row r="131" spans="1:46" ht="17.2" customHeight="1" x14ac:dyDescent="0.3">
      <c r="A131" s="10">
        <v>21</v>
      </c>
      <c r="B131" s="12">
        <v>8334</v>
      </c>
      <c r="C131" s="51" t="s">
        <v>1302</v>
      </c>
      <c r="D131" s="129"/>
      <c r="E131" s="130"/>
      <c r="F131" s="144"/>
      <c r="G131" s="145"/>
      <c r="H131" s="44"/>
      <c r="I131" s="295">
        <f>'5療養介護(基本)'!I130</f>
        <v>488</v>
      </c>
      <c r="J131" s="295"/>
      <c r="K131" s="2" t="s">
        <v>809</v>
      </c>
      <c r="L131" s="43"/>
      <c r="M131" s="262"/>
      <c r="N131" s="241"/>
      <c r="O131" s="241"/>
      <c r="P131" s="241"/>
      <c r="Q131" s="241"/>
      <c r="R131" s="241"/>
      <c r="S131" s="241"/>
      <c r="T131" s="242"/>
      <c r="U131" s="144"/>
      <c r="V131" s="87"/>
      <c r="W131" s="281" t="s">
        <v>871</v>
      </c>
      <c r="X131" s="282"/>
      <c r="Y131" s="282"/>
      <c r="Z131" s="282"/>
      <c r="AA131" s="282"/>
      <c r="AB131" s="247" t="s">
        <v>870</v>
      </c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53" t="s">
        <v>810</v>
      </c>
      <c r="AM131" s="290">
        <f>AM128</f>
        <v>0.7</v>
      </c>
      <c r="AN131" s="290"/>
      <c r="AO131" s="34"/>
      <c r="AP131" s="127"/>
      <c r="AQ131" s="127"/>
      <c r="AR131" s="128"/>
      <c r="AS131" s="178">
        <f>ROUND(ROUND(ROUND(I131*S132,0)*$U$140,0)*AM131,0)</f>
        <v>231</v>
      </c>
      <c r="AT131" s="82"/>
    </row>
    <row r="132" spans="1:46" ht="17.2" customHeight="1" x14ac:dyDescent="0.3">
      <c r="A132" s="10">
        <v>21</v>
      </c>
      <c r="B132" s="12">
        <v>8882</v>
      </c>
      <c r="C132" s="51" t="s">
        <v>1301</v>
      </c>
      <c r="D132" s="129"/>
      <c r="E132" s="130"/>
      <c r="F132" s="146"/>
      <c r="G132" s="147"/>
      <c r="H132" s="44"/>
      <c r="I132" s="140"/>
      <c r="J132" s="140"/>
      <c r="K132" s="140"/>
      <c r="L132" s="83"/>
      <c r="M132" s="42"/>
      <c r="N132" s="8"/>
      <c r="O132" s="100"/>
      <c r="P132" s="100"/>
      <c r="Q132" s="100"/>
      <c r="R132" s="126" t="s">
        <v>810</v>
      </c>
      <c r="S132" s="236">
        <f>S126</f>
        <v>0.96499999999999997</v>
      </c>
      <c r="T132" s="237"/>
      <c r="U132" s="144"/>
      <c r="V132" s="87"/>
      <c r="W132" s="281"/>
      <c r="X132" s="282"/>
      <c r="Y132" s="282"/>
      <c r="Z132" s="282"/>
      <c r="AA132" s="282"/>
      <c r="AB132" s="247" t="s">
        <v>868</v>
      </c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53" t="s">
        <v>810</v>
      </c>
      <c r="AM132" s="290">
        <f>AM129</f>
        <v>0.5</v>
      </c>
      <c r="AN132" s="290"/>
      <c r="AO132" s="7"/>
      <c r="AP132" s="63"/>
      <c r="AQ132" s="63"/>
      <c r="AR132" s="117"/>
      <c r="AS132" s="178">
        <f>ROUND(ROUND(ROUND(I131*S132,0)*$U$140,0)*AM132,0)</f>
        <v>165</v>
      </c>
      <c r="AT132" s="82"/>
    </row>
    <row r="133" spans="1:46" ht="17.2" customHeight="1" x14ac:dyDescent="0.3">
      <c r="A133" s="10">
        <v>21</v>
      </c>
      <c r="B133" s="12">
        <v>8883</v>
      </c>
      <c r="C133" s="51" t="s">
        <v>1300</v>
      </c>
      <c r="D133" s="129"/>
      <c r="E133" s="130"/>
      <c r="F133" s="146"/>
      <c r="G133" s="147"/>
      <c r="H133" s="84"/>
      <c r="I133" s="140"/>
      <c r="J133" s="140"/>
      <c r="K133" s="140"/>
      <c r="L133" s="83"/>
      <c r="M133" s="2"/>
      <c r="N133" s="159"/>
      <c r="O133" s="159"/>
      <c r="P133" s="159"/>
      <c r="Q133" s="159"/>
      <c r="R133" s="159"/>
      <c r="S133" s="159"/>
      <c r="T133" s="159"/>
      <c r="U133" s="146"/>
      <c r="V133" s="147"/>
      <c r="W133" s="86"/>
      <c r="X133" s="7"/>
      <c r="Y133" s="30"/>
      <c r="Z133" s="7"/>
      <c r="AA133" s="63"/>
      <c r="AB133" s="7"/>
      <c r="AC133" s="7"/>
      <c r="AD133" s="59"/>
      <c r="AE133" s="59"/>
      <c r="AF133" s="7"/>
      <c r="AG133" s="7"/>
      <c r="AH133" s="7"/>
      <c r="AI133" s="7"/>
      <c r="AJ133" s="7"/>
      <c r="AK133" s="7"/>
      <c r="AL133" s="59"/>
      <c r="AM133" s="249"/>
      <c r="AN133" s="250"/>
      <c r="AO133" s="241" t="s">
        <v>877</v>
      </c>
      <c r="AP133" s="241"/>
      <c r="AQ133" s="241"/>
      <c r="AR133" s="242"/>
      <c r="AS133" s="167">
        <f>ROUND(I131*$U$140,0)-AO136</f>
        <v>337</v>
      </c>
      <c r="AT133" s="82"/>
    </row>
    <row r="134" spans="1:46" ht="17.2" customHeight="1" x14ac:dyDescent="0.3">
      <c r="A134" s="10">
        <v>21</v>
      </c>
      <c r="B134" s="12">
        <v>8884</v>
      </c>
      <c r="C134" s="51" t="s">
        <v>1299</v>
      </c>
      <c r="D134" s="129"/>
      <c r="E134" s="130"/>
      <c r="F134" s="146"/>
      <c r="G134" s="147"/>
      <c r="H134" s="84"/>
      <c r="I134" s="140"/>
      <c r="J134" s="140"/>
      <c r="K134" s="140"/>
      <c r="L134" s="83"/>
      <c r="M134" s="2"/>
      <c r="N134" s="159"/>
      <c r="O134" s="159"/>
      <c r="P134" s="159"/>
      <c r="Q134" s="159"/>
      <c r="R134" s="159"/>
      <c r="S134" s="159"/>
      <c r="T134" s="159"/>
      <c r="U134" s="146"/>
      <c r="V134" s="160"/>
      <c r="W134" s="281" t="s">
        <v>871</v>
      </c>
      <c r="X134" s="282"/>
      <c r="Y134" s="282"/>
      <c r="Z134" s="282"/>
      <c r="AA134" s="283"/>
      <c r="AB134" s="247" t="s">
        <v>870</v>
      </c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126" t="s">
        <v>810</v>
      </c>
      <c r="AM134" s="255">
        <f>AM131</f>
        <v>0.7</v>
      </c>
      <c r="AN134" s="289"/>
      <c r="AO134" s="262"/>
      <c r="AP134" s="241"/>
      <c r="AQ134" s="241"/>
      <c r="AR134" s="242"/>
      <c r="AS134" s="167">
        <f>ROUND(ROUND(I131*$U$140,0)*AM134,0)-AO136</f>
        <v>234</v>
      </c>
      <c r="AT134" s="82"/>
    </row>
    <row r="135" spans="1:46" ht="17.2" customHeight="1" x14ac:dyDescent="0.3">
      <c r="A135" s="10">
        <v>21</v>
      </c>
      <c r="B135" s="12">
        <v>8885</v>
      </c>
      <c r="C135" s="51" t="s">
        <v>1298</v>
      </c>
      <c r="D135" s="129"/>
      <c r="E135" s="130"/>
      <c r="F135" s="146"/>
      <c r="G135" s="147"/>
      <c r="H135" s="84"/>
      <c r="I135" s="140"/>
      <c r="J135" s="140"/>
      <c r="K135" s="140"/>
      <c r="L135" s="83"/>
      <c r="M135" s="2"/>
      <c r="N135" s="159"/>
      <c r="O135" s="159"/>
      <c r="P135" s="159"/>
      <c r="Q135" s="159"/>
      <c r="R135" s="159"/>
      <c r="S135" s="159"/>
      <c r="T135" s="159"/>
      <c r="U135" s="146"/>
      <c r="V135" s="160"/>
      <c r="W135" s="281"/>
      <c r="X135" s="282"/>
      <c r="Y135" s="282"/>
      <c r="Z135" s="282"/>
      <c r="AA135" s="283"/>
      <c r="AB135" s="247" t="s">
        <v>868</v>
      </c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53" t="s">
        <v>810</v>
      </c>
      <c r="AM135" s="290">
        <f>AM132</f>
        <v>0.5</v>
      </c>
      <c r="AN135" s="291"/>
      <c r="AO135" s="134"/>
      <c r="AP135" s="130"/>
      <c r="AQ135" s="130"/>
      <c r="AR135" s="131"/>
      <c r="AS135" s="167">
        <f>ROUND(ROUND(I131*$U$140,0)*AM135,0)-5</f>
        <v>166</v>
      </c>
      <c r="AT135" s="82"/>
    </row>
    <row r="136" spans="1:46" ht="17.2" customHeight="1" x14ac:dyDescent="0.3">
      <c r="A136" s="10">
        <v>21</v>
      </c>
      <c r="B136" s="12">
        <v>8886</v>
      </c>
      <c r="C136" s="51" t="s">
        <v>1297</v>
      </c>
      <c r="D136" s="129"/>
      <c r="E136" s="130"/>
      <c r="F136" s="146"/>
      <c r="G136" s="147"/>
      <c r="H136" s="84"/>
      <c r="I136" s="140"/>
      <c r="J136" s="140"/>
      <c r="K136" s="140"/>
      <c r="L136" s="83"/>
      <c r="M136" s="239" t="s">
        <v>837</v>
      </c>
      <c r="N136" s="239"/>
      <c r="O136" s="239"/>
      <c r="P136" s="239"/>
      <c r="Q136" s="239"/>
      <c r="R136" s="239"/>
      <c r="S136" s="239"/>
      <c r="T136" s="240"/>
      <c r="U136" s="146"/>
      <c r="V136" s="147"/>
      <c r="W136" s="9"/>
      <c r="X136" s="47"/>
      <c r="Y136" s="47"/>
      <c r="Z136" s="7"/>
      <c r="AA136" s="63"/>
      <c r="AB136" s="7"/>
      <c r="AC136" s="7"/>
      <c r="AD136" s="59"/>
      <c r="AE136" s="59"/>
      <c r="AF136" s="7"/>
      <c r="AG136" s="7"/>
      <c r="AH136" s="7"/>
      <c r="AI136" s="7"/>
      <c r="AJ136" s="7"/>
      <c r="AK136" s="7"/>
      <c r="AL136" s="59"/>
      <c r="AM136" s="249"/>
      <c r="AN136" s="250"/>
      <c r="AO136" s="36">
        <f>AO124</f>
        <v>5</v>
      </c>
      <c r="AP136" s="69" t="s">
        <v>873</v>
      </c>
      <c r="AQ136" s="130"/>
      <c r="AR136" s="131"/>
      <c r="AS136" s="167">
        <f>ROUND(ROUND(I131*S138,0)*$U$140,0)-AO136</f>
        <v>325</v>
      </c>
      <c r="AT136" s="82"/>
    </row>
    <row r="137" spans="1:46" ht="17.2" customHeight="1" x14ac:dyDescent="0.3">
      <c r="A137" s="10">
        <v>21</v>
      </c>
      <c r="B137" s="12">
        <v>8887</v>
      </c>
      <c r="C137" s="51" t="s">
        <v>1296</v>
      </c>
      <c r="D137" s="129"/>
      <c r="E137" s="130"/>
      <c r="F137" s="146"/>
      <c r="G137" s="147"/>
      <c r="H137" s="84"/>
      <c r="I137" s="140"/>
      <c r="J137" s="140"/>
      <c r="K137" s="140"/>
      <c r="L137" s="83"/>
      <c r="M137" s="241"/>
      <c r="N137" s="241"/>
      <c r="O137" s="241"/>
      <c r="P137" s="241"/>
      <c r="Q137" s="241"/>
      <c r="R137" s="241"/>
      <c r="S137" s="241"/>
      <c r="T137" s="242"/>
      <c r="U137" s="146"/>
      <c r="V137" s="160"/>
      <c r="W137" s="281" t="s">
        <v>871</v>
      </c>
      <c r="X137" s="282"/>
      <c r="Y137" s="282"/>
      <c r="Z137" s="282"/>
      <c r="AA137" s="283"/>
      <c r="AB137" s="247" t="s">
        <v>870</v>
      </c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126" t="s">
        <v>810</v>
      </c>
      <c r="AM137" s="255">
        <f>AM134</f>
        <v>0.7</v>
      </c>
      <c r="AN137" s="289"/>
      <c r="AO137" s="44"/>
      <c r="AP137" s="130"/>
      <c r="AQ137" s="130"/>
      <c r="AR137" s="131"/>
      <c r="AS137" s="167">
        <f>ROUND(ROUND(ROUND(I131*S138,0)*$U$140,0)*AM137,0)-AO136</f>
        <v>226</v>
      </c>
      <c r="AT137" s="82"/>
    </row>
    <row r="138" spans="1:46" ht="17.2" customHeight="1" x14ac:dyDescent="0.3">
      <c r="A138" s="10">
        <v>21</v>
      </c>
      <c r="B138" s="12">
        <v>8888</v>
      </c>
      <c r="C138" s="51" t="s">
        <v>1295</v>
      </c>
      <c r="D138" s="129"/>
      <c r="E138" s="130"/>
      <c r="F138" s="146"/>
      <c r="G138" s="147"/>
      <c r="H138" s="84"/>
      <c r="I138" s="140"/>
      <c r="J138" s="140"/>
      <c r="K138" s="140"/>
      <c r="L138" s="83"/>
      <c r="M138" s="69"/>
      <c r="N138" s="69"/>
      <c r="O138" s="69"/>
      <c r="P138" s="69"/>
      <c r="Q138" s="69"/>
      <c r="R138" s="142" t="s">
        <v>810</v>
      </c>
      <c r="S138" s="252">
        <f>S132</f>
        <v>0.96499999999999997</v>
      </c>
      <c r="T138" s="253"/>
      <c r="U138" s="146"/>
      <c r="V138" s="160"/>
      <c r="W138" s="281"/>
      <c r="X138" s="282"/>
      <c r="Y138" s="282"/>
      <c r="Z138" s="282"/>
      <c r="AA138" s="283"/>
      <c r="AB138" s="247" t="s">
        <v>868</v>
      </c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53" t="s">
        <v>810</v>
      </c>
      <c r="AM138" s="290">
        <f>AM135</f>
        <v>0.5</v>
      </c>
      <c r="AN138" s="291"/>
      <c r="AO138" s="44"/>
      <c r="AP138" s="130"/>
      <c r="AQ138" s="130"/>
      <c r="AR138" s="131"/>
      <c r="AS138" s="167">
        <f>ROUND(ROUND(ROUND(I131*S138,0)*$U$140,0)*AM138,0)-AO136</f>
        <v>160</v>
      </c>
      <c r="AT138" s="82"/>
    </row>
    <row r="139" spans="1:46" ht="17.2" customHeight="1" x14ac:dyDescent="0.3">
      <c r="A139" s="10">
        <v>21</v>
      </c>
      <c r="B139" s="12">
        <v>8341</v>
      </c>
      <c r="C139" s="51" t="s">
        <v>1294</v>
      </c>
      <c r="D139" s="129"/>
      <c r="E139" s="130"/>
      <c r="F139" s="129"/>
      <c r="G139" s="130"/>
      <c r="H139" s="243" t="s">
        <v>884</v>
      </c>
      <c r="I139" s="239"/>
      <c r="J139" s="239"/>
      <c r="K139" s="239"/>
      <c r="L139" s="240"/>
      <c r="M139" s="48"/>
      <c r="N139" s="76"/>
      <c r="O139" s="76"/>
      <c r="P139" s="76"/>
      <c r="Q139" s="76"/>
      <c r="R139" s="76"/>
      <c r="S139" s="76"/>
      <c r="T139" s="103"/>
      <c r="U139" s="296" t="s">
        <v>810</v>
      </c>
      <c r="V139" s="297"/>
      <c r="W139" s="86"/>
      <c r="X139" s="7"/>
      <c r="Y139" s="30"/>
      <c r="Z139" s="7"/>
      <c r="AA139" s="63"/>
      <c r="AB139" s="34"/>
      <c r="AC139" s="34"/>
      <c r="AD139" s="53"/>
      <c r="AE139" s="53"/>
      <c r="AF139" s="34"/>
      <c r="AG139" s="34"/>
      <c r="AH139" s="34"/>
      <c r="AI139" s="34"/>
      <c r="AJ139" s="34"/>
      <c r="AK139" s="34"/>
      <c r="AL139" s="53"/>
      <c r="AM139" s="290"/>
      <c r="AN139" s="290"/>
      <c r="AO139" s="127"/>
      <c r="AP139" s="127"/>
      <c r="AQ139" s="127"/>
      <c r="AR139" s="128"/>
      <c r="AS139" s="178">
        <f>ROUND(I143*$U$140,0)</f>
        <v>326</v>
      </c>
      <c r="AT139" s="82"/>
    </row>
    <row r="140" spans="1:46" ht="17.2" customHeight="1" x14ac:dyDescent="0.3">
      <c r="A140" s="10">
        <v>21</v>
      </c>
      <c r="B140" s="12">
        <v>8342</v>
      </c>
      <c r="C140" s="51" t="s">
        <v>1293</v>
      </c>
      <c r="D140" s="129"/>
      <c r="E140" s="130"/>
      <c r="F140" s="129"/>
      <c r="G140" s="130"/>
      <c r="H140" s="262"/>
      <c r="I140" s="241"/>
      <c r="J140" s="241"/>
      <c r="K140" s="241"/>
      <c r="L140" s="242"/>
      <c r="M140" s="84"/>
      <c r="N140" s="140"/>
      <c r="O140" s="140"/>
      <c r="P140" s="140"/>
      <c r="Q140" s="140"/>
      <c r="R140" s="140"/>
      <c r="S140" s="140"/>
      <c r="T140" s="83"/>
      <c r="U140" s="287">
        <f>U92</f>
        <v>0.7</v>
      </c>
      <c r="V140" s="288"/>
      <c r="W140" s="281" t="s">
        <v>871</v>
      </c>
      <c r="X140" s="282"/>
      <c r="Y140" s="282"/>
      <c r="Z140" s="282"/>
      <c r="AA140" s="282"/>
      <c r="AB140" s="247" t="s">
        <v>870</v>
      </c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53" t="s">
        <v>810</v>
      </c>
      <c r="AM140" s="290">
        <f>AM137</f>
        <v>0.7</v>
      </c>
      <c r="AN140" s="290"/>
      <c r="AO140" s="127"/>
      <c r="AP140" s="127"/>
      <c r="AQ140" s="127"/>
      <c r="AR140" s="128"/>
      <c r="AS140" s="178">
        <f>ROUND(ROUND(I143*$U$140,0)*AM140,0)</f>
        <v>228</v>
      </c>
      <c r="AT140" s="82"/>
    </row>
    <row r="141" spans="1:46" ht="17.2" customHeight="1" x14ac:dyDescent="0.3">
      <c r="A141" s="10">
        <v>21</v>
      </c>
      <c r="B141" s="12">
        <v>8889</v>
      </c>
      <c r="C141" s="51" t="s">
        <v>1292</v>
      </c>
      <c r="D141" s="129"/>
      <c r="E141" s="130"/>
      <c r="F141" s="129"/>
      <c r="G141" s="130"/>
      <c r="H141" s="134"/>
      <c r="I141" s="135"/>
      <c r="J141" s="135"/>
      <c r="K141" s="135"/>
      <c r="L141" s="136"/>
      <c r="M141" s="84"/>
      <c r="N141" s="140"/>
      <c r="O141" s="140"/>
      <c r="P141" s="140"/>
      <c r="Q141" s="140"/>
      <c r="R141" s="140"/>
      <c r="S141" s="140"/>
      <c r="T141" s="83"/>
      <c r="U141" s="90"/>
      <c r="V141" s="89"/>
      <c r="W141" s="281"/>
      <c r="X141" s="282"/>
      <c r="Y141" s="282"/>
      <c r="Z141" s="282"/>
      <c r="AA141" s="282"/>
      <c r="AB141" s="247" t="s">
        <v>868</v>
      </c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53" t="s">
        <v>810</v>
      </c>
      <c r="AM141" s="290">
        <f>AM138</f>
        <v>0.5</v>
      </c>
      <c r="AN141" s="290"/>
      <c r="AO141" s="133"/>
      <c r="AP141" s="127"/>
      <c r="AQ141" s="127"/>
      <c r="AR141" s="128"/>
      <c r="AS141" s="178">
        <f>ROUND(ROUND(I143*$U$140,0)*AM141,0)</f>
        <v>163</v>
      </c>
      <c r="AT141" s="82"/>
    </row>
    <row r="142" spans="1:46" ht="17.2" customHeight="1" x14ac:dyDescent="0.3">
      <c r="A142" s="10">
        <v>21</v>
      </c>
      <c r="B142" s="12">
        <v>8343</v>
      </c>
      <c r="C142" s="51" t="s">
        <v>1291</v>
      </c>
      <c r="D142" s="129"/>
      <c r="E142" s="130"/>
      <c r="F142" s="129"/>
      <c r="G142" s="130"/>
      <c r="H142" s="44"/>
      <c r="I142" s="2"/>
      <c r="J142" s="2"/>
      <c r="K142" s="140"/>
      <c r="L142" s="83"/>
      <c r="M142" s="243" t="s">
        <v>837</v>
      </c>
      <c r="N142" s="239"/>
      <c r="O142" s="239"/>
      <c r="P142" s="239"/>
      <c r="Q142" s="239"/>
      <c r="R142" s="239"/>
      <c r="S142" s="239"/>
      <c r="T142" s="240"/>
      <c r="U142" s="88"/>
      <c r="V142" s="69"/>
      <c r="W142" s="9"/>
      <c r="X142" s="47"/>
      <c r="Y142" s="47"/>
      <c r="Z142" s="7"/>
      <c r="AA142" s="63"/>
      <c r="AB142" s="34"/>
      <c r="AC142" s="34"/>
      <c r="AD142" s="53"/>
      <c r="AE142" s="53"/>
      <c r="AF142" s="34"/>
      <c r="AG142" s="34"/>
      <c r="AH142" s="34"/>
      <c r="AI142" s="34"/>
      <c r="AJ142" s="34"/>
      <c r="AK142" s="34"/>
      <c r="AL142" s="53"/>
      <c r="AM142" s="290"/>
      <c r="AN142" s="290"/>
      <c r="AO142" s="34"/>
      <c r="AP142" s="127"/>
      <c r="AQ142" s="127"/>
      <c r="AR142" s="128"/>
      <c r="AS142" s="178">
        <f>ROUND(ROUND(I143*S144,0)*$U$140,0)</f>
        <v>315</v>
      </c>
      <c r="AT142" s="82"/>
    </row>
    <row r="143" spans="1:46" ht="17.2" customHeight="1" x14ac:dyDescent="0.3">
      <c r="A143" s="10">
        <v>21</v>
      </c>
      <c r="B143" s="12">
        <v>8344</v>
      </c>
      <c r="C143" s="51" t="s">
        <v>1290</v>
      </c>
      <c r="D143" s="129"/>
      <c r="E143" s="130"/>
      <c r="F143" s="44"/>
      <c r="G143" s="140"/>
      <c r="H143" s="44"/>
      <c r="I143" s="295">
        <f>'5療養介護(基本)'!I142</f>
        <v>466</v>
      </c>
      <c r="J143" s="295"/>
      <c r="K143" s="2" t="s">
        <v>809</v>
      </c>
      <c r="L143" s="43"/>
      <c r="M143" s="262"/>
      <c r="N143" s="241"/>
      <c r="O143" s="241"/>
      <c r="P143" s="241"/>
      <c r="Q143" s="241"/>
      <c r="R143" s="241"/>
      <c r="S143" s="241"/>
      <c r="T143" s="242"/>
      <c r="U143" s="44"/>
      <c r="V143" s="43"/>
      <c r="W143" s="281" t="s">
        <v>871</v>
      </c>
      <c r="X143" s="282"/>
      <c r="Y143" s="282"/>
      <c r="Z143" s="282"/>
      <c r="AA143" s="282"/>
      <c r="AB143" s="247" t="s">
        <v>870</v>
      </c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53" t="s">
        <v>810</v>
      </c>
      <c r="AM143" s="290">
        <f>AM140</f>
        <v>0.7</v>
      </c>
      <c r="AN143" s="290"/>
      <c r="AO143" s="34"/>
      <c r="AP143" s="127"/>
      <c r="AQ143" s="127"/>
      <c r="AR143" s="128"/>
      <c r="AS143" s="178">
        <f>ROUND(ROUND(ROUND(I143*S144,0)*$U$140,0)*AM143,0)</f>
        <v>221</v>
      </c>
      <c r="AT143" s="82"/>
    </row>
    <row r="144" spans="1:46" ht="17.2" customHeight="1" x14ac:dyDescent="0.3">
      <c r="A144" s="10">
        <v>21</v>
      </c>
      <c r="B144" s="12">
        <v>8890</v>
      </c>
      <c r="C144" s="51" t="s">
        <v>1289</v>
      </c>
      <c r="D144" s="129"/>
      <c r="E144" s="130"/>
      <c r="F144" s="84"/>
      <c r="G144" s="140"/>
      <c r="H144" s="44"/>
      <c r="I144" s="140"/>
      <c r="J144" s="140"/>
      <c r="K144" s="140"/>
      <c r="L144" s="83"/>
      <c r="M144" s="42"/>
      <c r="N144" s="8"/>
      <c r="O144" s="100"/>
      <c r="P144" s="100"/>
      <c r="Q144" s="100"/>
      <c r="R144" s="126" t="s">
        <v>810</v>
      </c>
      <c r="S144" s="236">
        <f>S138</f>
        <v>0.96499999999999997</v>
      </c>
      <c r="T144" s="237"/>
      <c r="U144" s="44"/>
      <c r="V144" s="43"/>
      <c r="W144" s="281"/>
      <c r="X144" s="282"/>
      <c r="Y144" s="282"/>
      <c r="Z144" s="282"/>
      <c r="AA144" s="282"/>
      <c r="AB144" s="247" t="s">
        <v>868</v>
      </c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53" t="s">
        <v>810</v>
      </c>
      <c r="AM144" s="290">
        <f>AM141</f>
        <v>0.5</v>
      </c>
      <c r="AN144" s="290"/>
      <c r="AO144" s="7"/>
      <c r="AP144" s="63"/>
      <c r="AQ144" s="63"/>
      <c r="AR144" s="117"/>
      <c r="AS144" s="178">
        <f>ROUND(ROUND(ROUND(I143*S144,0)*$U$140,0)*AM144,0)</f>
        <v>158</v>
      </c>
      <c r="AT144" s="82"/>
    </row>
    <row r="145" spans="1:46" ht="17.2" customHeight="1" x14ac:dyDescent="0.3">
      <c r="A145" s="10">
        <v>21</v>
      </c>
      <c r="B145" s="12">
        <v>8891</v>
      </c>
      <c r="C145" s="51" t="s">
        <v>1288</v>
      </c>
      <c r="D145" s="129"/>
      <c r="E145" s="130"/>
      <c r="F145" s="84"/>
      <c r="G145" s="140"/>
      <c r="H145" s="84"/>
      <c r="I145" s="140"/>
      <c r="J145" s="140"/>
      <c r="K145" s="140"/>
      <c r="L145" s="83"/>
      <c r="M145" s="2"/>
      <c r="N145" s="159"/>
      <c r="O145" s="159"/>
      <c r="P145" s="159"/>
      <c r="Q145" s="159"/>
      <c r="R145" s="159"/>
      <c r="S145" s="159"/>
      <c r="T145" s="159"/>
      <c r="U145" s="44"/>
      <c r="V145" s="2"/>
      <c r="W145" s="86"/>
      <c r="X145" s="7"/>
      <c r="Y145" s="30"/>
      <c r="Z145" s="7"/>
      <c r="AA145" s="63"/>
      <c r="AB145" s="7"/>
      <c r="AC145" s="7"/>
      <c r="AD145" s="59"/>
      <c r="AE145" s="59"/>
      <c r="AF145" s="7"/>
      <c r="AG145" s="7"/>
      <c r="AH145" s="7"/>
      <c r="AI145" s="7"/>
      <c r="AJ145" s="7"/>
      <c r="AK145" s="7"/>
      <c r="AL145" s="59"/>
      <c r="AM145" s="249"/>
      <c r="AN145" s="250"/>
      <c r="AO145" s="241" t="s">
        <v>877</v>
      </c>
      <c r="AP145" s="241"/>
      <c r="AQ145" s="241"/>
      <c r="AR145" s="242"/>
      <c r="AS145" s="167">
        <f>ROUND(I143*$U$140,0)-AO148</f>
        <v>321</v>
      </c>
      <c r="AT145" s="82"/>
    </row>
    <row r="146" spans="1:46" ht="17.2" customHeight="1" x14ac:dyDescent="0.3">
      <c r="A146" s="10">
        <v>21</v>
      </c>
      <c r="B146" s="12">
        <v>8892</v>
      </c>
      <c r="C146" s="51" t="s">
        <v>1287</v>
      </c>
      <c r="D146" s="129"/>
      <c r="E146" s="130"/>
      <c r="F146" s="84"/>
      <c r="G146" s="140"/>
      <c r="H146" s="84"/>
      <c r="I146" s="140"/>
      <c r="J146" s="140"/>
      <c r="K146" s="140"/>
      <c r="L146" s="83"/>
      <c r="M146" s="2"/>
      <c r="N146" s="159"/>
      <c r="O146" s="159"/>
      <c r="P146" s="159"/>
      <c r="Q146" s="159"/>
      <c r="R146" s="159"/>
      <c r="S146" s="159"/>
      <c r="T146" s="159"/>
      <c r="U146" s="90"/>
      <c r="V146" s="89"/>
      <c r="W146" s="281" t="s">
        <v>871</v>
      </c>
      <c r="X146" s="282"/>
      <c r="Y146" s="282"/>
      <c r="Z146" s="282"/>
      <c r="AA146" s="283"/>
      <c r="AB146" s="247" t="s">
        <v>870</v>
      </c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126" t="s">
        <v>810</v>
      </c>
      <c r="AM146" s="255">
        <f>AM143</f>
        <v>0.7</v>
      </c>
      <c r="AN146" s="289"/>
      <c r="AO146" s="262"/>
      <c r="AP146" s="241"/>
      <c r="AQ146" s="241"/>
      <c r="AR146" s="242"/>
      <c r="AS146" s="167">
        <f>ROUND(ROUND(I143*$U$140,0)*AM146,0)-AO148</f>
        <v>223</v>
      </c>
      <c r="AT146" s="82"/>
    </row>
    <row r="147" spans="1:46" ht="17.2" customHeight="1" x14ac:dyDescent="0.3">
      <c r="A147" s="10">
        <v>21</v>
      </c>
      <c r="B147" s="12">
        <v>8893</v>
      </c>
      <c r="C147" s="51" t="s">
        <v>1286</v>
      </c>
      <c r="D147" s="129"/>
      <c r="E147" s="130"/>
      <c r="F147" s="84"/>
      <c r="G147" s="140"/>
      <c r="H147" s="84"/>
      <c r="I147" s="140"/>
      <c r="J147" s="140"/>
      <c r="K147" s="140"/>
      <c r="L147" s="83"/>
      <c r="M147" s="2"/>
      <c r="N147" s="159"/>
      <c r="O147" s="159"/>
      <c r="P147" s="159"/>
      <c r="Q147" s="159"/>
      <c r="R147" s="159"/>
      <c r="S147" s="159"/>
      <c r="T147" s="159"/>
      <c r="U147" s="90"/>
      <c r="V147" s="89"/>
      <c r="W147" s="281"/>
      <c r="X147" s="282"/>
      <c r="Y147" s="282"/>
      <c r="Z147" s="282"/>
      <c r="AA147" s="283"/>
      <c r="AB147" s="247" t="s">
        <v>868</v>
      </c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53" t="s">
        <v>810</v>
      </c>
      <c r="AM147" s="290">
        <f>AM144</f>
        <v>0.5</v>
      </c>
      <c r="AN147" s="291"/>
      <c r="AO147" s="134"/>
      <c r="AP147" s="130"/>
      <c r="AQ147" s="130"/>
      <c r="AR147" s="131"/>
      <c r="AS147" s="167">
        <f>ROUND(ROUND(I143*$U$140,0)*AM147,0)-5</f>
        <v>158</v>
      </c>
      <c r="AT147" s="82"/>
    </row>
    <row r="148" spans="1:46" ht="17.2" customHeight="1" x14ac:dyDescent="0.3">
      <c r="A148" s="10">
        <v>21</v>
      </c>
      <c r="B148" s="12">
        <v>8894</v>
      </c>
      <c r="C148" s="51" t="s">
        <v>1285</v>
      </c>
      <c r="D148" s="129"/>
      <c r="E148" s="130"/>
      <c r="F148" s="84"/>
      <c r="G148" s="140"/>
      <c r="H148" s="84"/>
      <c r="I148" s="140"/>
      <c r="J148" s="140"/>
      <c r="K148" s="140"/>
      <c r="L148" s="83"/>
      <c r="M148" s="239" t="s">
        <v>837</v>
      </c>
      <c r="N148" s="239"/>
      <c r="O148" s="239"/>
      <c r="P148" s="239"/>
      <c r="Q148" s="239"/>
      <c r="R148" s="239"/>
      <c r="S148" s="239"/>
      <c r="T148" s="240"/>
      <c r="U148" s="88"/>
      <c r="V148" s="69"/>
      <c r="W148" s="9"/>
      <c r="X148" s="47"/>
      <c r="Y148" s="47"/>
      <c r="Z148" s="7"/>
      <c r="AA148" s="63"/>
      <c r="AB148" s="7"/>
      <c r="AC148" s="7"/>
      <c r="AD148" s="59"/>
      <c r="AE148" s="59"/>
      <c r="AF148" s="7"/>
      <c r="AG148" s="7"/>
      <c r="AH148" s="7"/>
      <c r="AI148" s="7"/>
      <c r="AJ148" s="7"/>
      <c r="AK148" s="7"/>
      <c r="AL148" s="59"/>
      <c r="AM148" s="249"/>
      <c r="AN148" s="250"/>
      <c r="AO148" s="36">
        <f>AO136</f>
        <v>5</v>
      </c>
      <c r="AP148" s="69" t="s">
        <v>873</v>
      </c>
      <c r="AQ148" s="130"/>
      <c r="AR148" s="131"/>
      <c r="AS148" s="167">
        <f>ROUND(ROUND(I143*S150,0)*$U$140,0)-AO148</f>
        <v>310</v>
      </c>
      <c r="AT148" s="82"/>
    </row>
    <row r="149" spans="1:46" ht="17.2" customHeight="1" x14ac:dyDescent="0.3">
      <c r="A149" s="10">
        <v>21</v>
      </c>
      <c r="B149" s="12">
        <v>8895</v>
      </c>
      <c r="C149" s="51" t="s">
        <v>1284</v>
      </c>
      <c r="D149" s="129"/>
      <c r="E149" s="130"/>
      <c r="F149" s="84"/>
      <c r="G149" s="140"/>
      <c r="H149" s="84"/>
      <c r="I149" s="140"/>
      <c r="J149" s="140"/>
      <c r="K149" s="140"/>
      <c r="L149" s="83"/>
      <c r="M149" s="241"/>
      <c r="N149" s="241"/>
      <c r="O149" s="241"/>
      <c r="P149" s="241"/>
      <c r="Q149" s="241"/>
      <c r="R149" s="241"/>
      <c r="S149" s="241"/>
      <c r="T149" s="242"/>
      <c r="U149" s="44"/>
      <c r="V149" s="43"/>
      <c r="W149" s="281" t="s">
        <v>871</v>
      </c>
      <c r="X149" s="282"/>
      <c r="Y149" s="282"/>
      <c r="Z149" s="282"/>
      <c r="AA149" s="283"/>
      <c r="AB149" s="247" t="s">
        <v>870</v>
      </c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126" t="s">
        <v>810</v>
      </c>
      <c r="AM149" s="255">
        <f>AM146</f>
        <v>0.7</v>
      </c>
      <c r="AN149" s="289"/>
      <c r="AO149" s="44"/>
      <c r="AP149" s="130"/>
      <c r="AQ149" s="130"/>
      <c r="AR149" s="131"/>
      <c r="AS149" s="167">
        <f>ROUND(ROUND(ROUND(I143*S150,0)*$U$140,0)*AM149,0)-AO148</f>
        <v>216</v>
      </c>
      <c r="AT149" s="82"/>
    </row>
    <row r="150" spans="1:46" ht="17.2" customHeight="1" x14ac:dyDescent="0.3">
      <c r="A150" s="10">
        <v>21</v>
      </c>
      <c r="B150" s="12">
        <v>8896</v>
      </c>
      <c r="C150" s="51" t="s">
        <v>1283</v>
      </c>
      <c r="D150" s="129"/>
      <c r="E150" s="130"/>
      <c r="F150" s="102"/>
      <c r="G150" s="100"/>
      <c r="H150" s="84"/>
      <c r="I150" s="140"/>
      <c r="J150" s="140"/>
      <c r="K150" s="140"/>
      <c r="L150" s="83"/>
      <c r="M150" s="69"/>
      <c r="N150" s="69"/>
      <c r="O150" s="69"/>
      <c r="P150" s="69"/>
      <c r="Q150" s="69"/>
      <c r="R150" s="142" t="s">
        <v>810</v>
      </c>
      <c r="S150" s="252">
        <f>S144</f>
        <v>0.96499999999999997</v>
      </c>
      <c r="T150" s="253"/>
      <c r="U150" s="44"/>
      <c r="V150" s="43"/>
      <c r="W150" s="281"/>
      <c r="X150" s="282"/>
      <c r="Y150" s="282"/>
      <c r="Z150" s="282"/>
      <c r="AA150" s="283"/>
      <c r="AB150" s="247" t="s">
        <v>868</v>
      </c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53" t="s">
        <v>810</v>
      </c>
      <c r="AM150" s="290">
        <f>AM147</f>
        <v>0.5</v>
      </c>
      <c r="AN150" s="291"/>
      <c r="AO150" s="44"/>
      <c r="AP150" s="130"/>
      <c r="AQ150" s="130"/>
      <c r="AR150" s="131"/>
      <c r="AS150" s="167">
        <f>ROUND(ROUND(ROUND(I143*S150,0)*$U$140,0)*AM150,0)-AO148</f>
        <v>153</v>
      </c>
      <c r="AT150" s="82"/>
    </row>
    <row r="151" spans="1:46" ht="17.2" customHeight="1" x14ac:dyDescent="0.3">
      <c r="A151" s="10">
        <v>21</v>
      </c>
      <c r="B151" s="12">
        <v>8411</v>
      </c>
      <c r="C151" s="51" t="s">
        <v>1282</v>
      </c>
      <c r="D151" s="129"/>
      <c r="E151" s="130"/>
      <c r="F151" s="263" t="s">
        <v>1000</v>
      </c>
      <c r="G151" s="298"/>
      <c r="H151" s="48" t="s">
        <v>923</v>
      </c>
      <c r="I151" s="34"/>
      <c r="J151" s="34"/>
      <c r="K151" s="34"/>
      <c r="L151" s="34"/>
      <c r="M151" s="34"/>
      <c r="N151" s="55"/>
      <c r="O151" s="55"/>
      <c r="P151" s="55"/>
      <c r="Q151" s="55"/>
      <c r="R151" s="55"/>
      <c r="S151" s="55"/>
      <c r="T151" s="95"/>
      <c r="U151" s="2"/>
      <c r="V151" s="2"/>
      <c r="W151" s="86"/>
      <c r="X151" s="7"/>
      <c r="Y151" s="30"/>
      <c r="Z151" s="7"/>
      <c r="AA151" s="63"/>
      <c r="AB151" s="34"/>
      <c r="AC151" s="34"/>
      <c r="AD151" s="53"/>
      <c r="AE151" s="53"/>
      <c r="AF151" s="34"/>
      <c r="AG151" s="34"/>
      <c r="AH151" s="34"/>
      <c r="AI151" s="34"/>
      <c r="AJ151" s="34"/>
      <c r="AK151" s="34"/>
      <c r="AL151" s="53"/>
      <c r="AM151" s="290"/>
      <c r="AN151" s="290"/>
      <c r="AO151" s="34"/>
      <c r="AP151" s="127"/>
      <c r="AQ151" s="127"/>
      <c r="AR151" s="128"/>
      <c r="AS151" s="178">
        <f>ROUND(J153*$U$140,0)</f>
        <v>306</v>
      </c>
      <c r="AT151" s="82"/>
    </row>
    <row r="152" spans="1:46" ht="17.2" customHeight="1" x14ac:dyDescent="0.3">
      <c r="A152" s="10">
        <v>21</v>
      </c>
      <c r="B152" s="12">
        <v>8412</v>
      </c>
      <c r="C152" s="51" t="s">
        <v>1281</v>
      </c>
      <c r="D152" s="129"/>
      <c r="E152" s="130"/>
      <c r="F152" s="265"/>
      <c r="G152" s="299"/>
      <c r="H152" s="44"/>
      <c r="I152" s="2"/>
      <c r="J152" s="2"/>
      <c r="K152" s="140"/>
      <c r="L152" s="140"/>
      <c r="M152" s="2"/>
      <c r="N152" s="159"/>
      <c r="O152" s="159"/>
      <c r="P152" s="159"/>
      <c r="Q152" s="159"/>
      <c r="R152" s="159"/>
      <c r="S152" s="159"/>
      <c r="T152" s="89"/>
      <c r="U152" s="159"/>
      <c r="V152" s="89"/>
      <c r="W152" s="281" t="s">
        <v>871</v>
      </c>
      <c r="X152" s="282"/>
      <c r="Y152" s="282"/>
      <c r="Z152" s="282"/>
      <c r="AA152" s="282"/>
      <c r="AB152" s="247" t="s">
        <v>870</v>
      </c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53" t="s">
        <v>810</v>
      </c>
      <c r="AM152" s="290">
        <f>AM149</f>
        <v>0.7</v>
      </c>
      <c r="AN152" s="290"/>
      <c r="AO152" s="34"/>
      <c r="AP152" s="127"/>
      <c r="AQ152" s="127"/>
      <c r="AR152" s="128"/>
      <c r="AS152" s="85">
        <f>ROUND(ROUND(J153*$U$140,0)*AM152,0)</f>
        <v>214</v>
      </c>
      <c r="AT152" s="82"/>
    </row>
    <row r="153" spans="1:46" ht="17.2" customHeight="1" x14ac:dyDescent="0.3">
      <c r="A153" s="10">
        <v>21</v>
      </c>
      <c r="B153" s="12">
        <v>8897</v>
      </c>
      <c r="C153" s="51" t="s">
        <v>1280</v>
      </c>
      <c r="D153" s="129"/>
      <c r="E153" s="130"/>
      <c r="F153" s="265"/>
      <c r="G153" s="299"/>
      <c r="H153" s="44"/>
      <c r="I153" s="2"/>
      <c r="J153" s="295">
        <f>'5療養介護(基本)'!I153</f>
        <v>437</v>
      </c>
      <c r="K153" s="295"/>
      <c r="L153" s="2" t="s">
        <v>809</v>
      </c>
      <c r="M153" s="2"/>
      <c r="N153" s="159"/>
      <c r="O153" s="159"/>
      <c r="P153" s="159"/>
      <c r="Q153" s="159"/>
      <c r="R153" s="159"/>
      <c r="S153" s="159"/>
      <c r="T153" s="89"/>
      <c r="U153" s="159"/>
      <c r="V153" s="89"/>
      <c r="W153" s="281"/>
      <c r="X153" s="282"/>
      <c r="Y153" s="282"/>
      <c r="Z153" s="282"/>
      <c r="AA153" s="282"/>
      <c r="AB153" s="247" t="s">
        <v>868</v>
      </c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53" t="s">
        <v>810</v>
      </c>
      <c r="AM153" s="290">
        <f>AM150</f>
        <v>0.5</v>
      </c>
      <c r="AN153" s="290"/>
      <c r="AO153" s="105"/>
      <c r="AP153" s="63"/>
      <c r="AQ153" s="63"/>
      <c r="AR153" s="117"/>
      <c r="AS153" s="85">
        <f>ROUND(ROUND(J153*$U$140,0)*AM153,0)</f>
        <v>153</v>
      </c>
      <c r="AT153" s="82"/>
    </row>
    <row r="154" spans="1:46" ht="17.2" customHeight="1" x14ac:dyDescent="0.3">
      <c r="A154" s="10">
        <v>21</v>
      </c>
      <c r="B154" s="12">
        <v>8898</v>
      </c>
      <c r="C154" s="51" t="s">
        <v>1279</v>
      </c>
      <c r="D154" s="129"/>
      <c r="E154" s="130"/>
      <c r="F154" s="265"/>
      <c r="G154" s="299"/>
      <c r="H154" s="44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83"/>
      <c r="U154" s="2"/>
      <c r="V154" s="2"/>
      <c r="W154" s="86"/>
      <c r="X154" s="7"/>
      <c r="Y154" s="30"/>
      <c r="Z154" s="7"/>
      <c r="AA154" s="63"/>
      <c r="AB154" s="7"/>
      <c r="AC154" s="7"/>
      <c r="AD154" s="59"/>
      <c r="AE154" s="59"/>
      <c r="AF154" s="7"/>
      <c r="AG154" s="7"/>
      <c r="AH154" s="7"/>
      <c r="AI154" s="7"/>
      <c r="AJ154" s="7"/>
      <c r="AK154" s="7"/>
      <c r="AL154" s="59"/>
      <c r="AM154" s="249"/>
      <c r="AN154" s="250"/>
      <c r="AO154" s="241" t="s">
        <v>877</v>
      </c>
      <c r="AP154" s="241"/>
      <c r="AQ154" s="241"/>
      <c r="AR154" s="242"/>
      <c r="AS154" s="167">
        <f>ROUND(J153*$U$140,0)-AO156</f>
        <v>301</v>
      </c>
      <c r="AT154" s="82"/>
    </row>
    <row r="155" spans="1:46" ht="17.2" customHeight="1" x14ac:dyDescent="0.3">
      <c r="A155" s="10">
        <v>21</v>
      </c>
      <c r="B155" s="12">
        <v>8899</v>
      </c>
      <c r="C155" s="51" t="s">
        <v>1278</v>
      </c>
      <c r="D155" s="129"/>
      <c r="E155" s="130"/>
      <c r="F155" s="265"/>
      <c r="G155" s="299"/>
      <c r="H155" s="84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83"/>
      <c r="U155" s="159"/>
      <c r="V155" s="89"/>
      <c r="W155" s="281" t="s">
        <v>871</v>
      </c>
      <c r="X155" s="282"/>
      <c r="Y155" s="282"/>
      <c r="Z155" s="282"/>
      <c r="AA155" s="283"/>
      <c r="AB155" s="247" t="s">
        <v>870</v>
      </c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126" t="s">
        <v>810</v>
      </c>
      <c r="AM155" s="255">
        <f>AM152</f>
        <v>0.7</v>
      </c>
      <c r="AN155" s="289"/>
      <c r="AO155" s="262"/>
      <c r="AP155" s="241"/>
      <c r="AQ155" s="241"/>
      <c r="AR155" s="242"/>
      <c r="AS155" s="33">
        <f>ROUND(ROUND(J153*$U$140,0)*AM155,0)-AO156</f>
        <v>209</v>
      </c>
      <c r="AT155" s="82"/>
    </row>
    <row r="156" spans="1:46" ht="17.2" customHeight="1" x14ac:dyDescent="0.3">
      <c r="A156" s="10">
        <v>21</v>
      </c>
      <c r="B156" s="12">
        <v>8900</v>
      </c>
      <c r="C156" s="51" t="s">
        <v>1277</v>
      </c>
      <c r="D156" s="129"/>
      <c r="E156" s="130"/>
      <c r="F156" s="265"/>
      <c r="G156" s="299"/>
      <c r="H156" s="84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83"/>
      <c r="U156" s="159"/>
      <c r="V156" s="89"/>
      <c r="W156" s="281"/>
      <c r="X156" s="282"/>
      <c r="Y156" s="282"/>
      <c r="Z156" s="282"/>
      <c r="AA156" s="283"/>
      <c r="AB156" s="247" t="s">
        <v>868</v>
      </c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53" t="s">
        <v>810</v>
      </c>
      <c r="AM156" s="290">
        <f>AM153</f>
        <v>0.5</v>
      </c>
      <c r="AN156" s="291"/>
      <c r="AO156" s="114">
        <f>AO148</f>
        <v>5</v>
      </c>
      <c r="AP156" s="69" t="s">
        <v>873</v>
      </c>
      <c r="AQ156" s="130"/>
      <c r="AR156" s="131"/>
      <c r="AS156" s="33">
        <f>ROUND(ROUND(J153*$U$140,0)*AM156,0)-AO156</f>
        <v>148</v>
      </c>
      <c r="AT156" s="82"/>
    </row>
    <row r="157" spans="1:46" ht="17.2" customHeight="1" x14ac:dyDescent="0.3">
      <c r="A157" s="10">
        <v>21</v>
      </c>
      <c r="B157" s="12">
        <v>8421</v>
      </c>
      <c r="C157" s="51" t="s">
        <v>1276</v>
      </c>
      <c r="D157" s="129"/>
      <c r="E157" s="130"/>
      <c r="F157" s="265"/>
      <c r="G157" s="299"/>
      <c r="H157" s="48" t="s">
        <v>910</v>
      </c>
      <c r="I157" s="34"/>
      <c r="J157" s="34"/>
      <c r="K157" s="34"/>
      <c r="L157" s="34"/>
      <c r="M157" s="34"/>
      <c r="N157" s="55"/>
      <c r="O157" s="55"/>
      <c r="P157" s="55"/>
      <c r="Q157" s="55"/>
      <c r="R157" s="55"/>
      <c r="S157" s="55"/>
      <c r="T157" s="95"/>
      <c r="U157" s="2"/>
      <c r="V157" s="2"/>
      <c r="W157" s="86"/>
      <c r="X157" s="7"/>
      <c r="Y157" s="30"/>
      <c r="Z157" s="7"/>
      <c r="AA157" s="63"/>
      <c r="AB157" s="34"/>
      <c r="AC157" s="34"/>
      <c r="AD157" s="53"/>
      <c r="AE157" s="53"/>
      <c r="AF157" s="34"/>
      <c r="AG157" s="34"/>
      <c r="AH157" s="34"/>
      <c r="AI157" s="34"/>
      <c r="AJ157" s="34"/>
      <c r="AK157" s="34"/>
      <c r="AL157" s="53"/>
      <c r="AM157" s="290"/>
      <c r="AN157" s="290"/>
      <c r="AO157" s="34"/>
      <c r="AP157" s="127"/>
      <c r="AQ157" s="127"/>
      <c r="AR157" s="128"/>
      <c r="AS157" s="178">
        <f>ROUND(J159*$U$140,0)</f>
        <v>281</v>
      </c>
      <c r="AT157" s="82"/>
    </row>
    <row r="158" spans="1:46" ht="17.2" customHeight="1" x14ac:dyDescent="0.3">
      <c r="A158" s="10">
        <v>21</v>
      </c>
      <c r="B158" s="12">
        <v>8422</v>
      </c>
      <c r="C158" s="51" t="s">
        <v>1275</v>
      </c>
      <c r="D158" s="129"/>
      <c r="E158" s="130"/>
      <c r="F158" s="265"/>
      <c r="G158" s="299"/>
      <c r="H158" s="44"/>
      <c r="I158" s="2"/>
      <c r="J158" s="2"/>
      <c r="K158" s="140"/>
      <c r="L158" s="140"/>
      <c r="M158" s="2"/>
      <c r="N158" s="159"/>
      <c r="O158" s="159"/>
      <c r="P158" s="159"/>
      <c r="Q158" s="159"/>
      <c r="R158" s="159"/>
      <c r="S158" s="159"/>
      <c r="T158" s="89"/>
      <c r="U158" s="159"/>
      <c r="V158" s="89"/>
      <c r="W158" s="281" t="s">
        <v>871</v>
      </c>
      <c r="X158" s="282"/>
      <c r="Y158" s="282"/>
      <c r="Z158" s="282"/>
      <c r="AA158" s="282"/>
      <c r="AB158" s="247" t="s">
        <v>870</v>
      </c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53" t="s">
        <v>810</v>
      </c>
      <c r="AM158" s="290">
        <f>AM155</f>
        <v>0.7</v>
      </c>
      <c r="AN158" s="290"/>
      <c r="AO158" s="34"/>
      <c r="AP158" s="127"/>
      <c r="AQ158" s="127"/>
      <c r="AR158" s="128"/>
      <c r="AS158" s="178">
        <f>ROUND(ROUND(J159*$U$140,0)*AM158,0)</f>
        <v>197</v>
      </c>
      <c r="AT158" s="82"/>
    </row>
    <row r="159" spans="1:46" ht="17.2" customHeight="1" x14ac:dyDescent="0.3">
      <c r="A159" s="10">
        <v>21</v>
      </c>
      <c r="B159" s="12">
        <v>8901</v>
      </c>
      <c r="C159" s="51" t="s">
        <v>1274</v>
      </c>
      <c r="D159" s="129"/>
      <c r="E159" s="130"/>
      <c r="F159" s="265"/>
      <c r="G159" s="299"/>
      <c r="H159" s="44"/>
      <c r="I159" s="2"/>
      <c r="J159" s="295">
        <f>'5療養介護(基本)'!I159</f>
        <v>401</v>
      </c>
      <c r="K159" s="295"/>
      <c r="L159" s="2" t="s">
        <v>809</v>
      </c>
      <c r="M159" s="2"/>
      <c r="N159" s="159"/>
      <c r="O159" s="159"/>
      <c r="P159" s="159"/>
      <c r="Q159" s="159"/>
      <c r="R159" s="159"/>
      <c r="S159" s="159"/>
      <c r="T159" s="89"/>
      <c r="U159" s="159"/>
      <c r="V159" s="89"/>
      <c r="W159" s="281"/>
      <c r="X159" s="282"/>
      <c r="Y159" s="282"/>
      <c r="Z159" s="282"/>
      <c r="AA159" s="282"/>
      <c r="AB159" s="247" t="s">
        <v>868</v>
      </c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53" t="s">
        <v>810</v>
      </c>
      <c r="AM159" s="290">
        <f>AM156</f>
        <v>0.5</v>
      </c>
      <c r="AN159" s="290"/>
      <c r="AO159" s="105"/>
      <c r="AP159" s="63"/>
      <c r="AQ159" s="63"/>
      <c r="AR159" s="117"/>
      <c r="AS159" s="178">
        <f>ROUND(ROUND(J159*$U$140,0)*AM159,0)</f>
        <v>141</v>
      </c>
      <c r="AT159" s="82"/>
    </row>
    <row r="160" spans="1:46" ht="17.2" customHeight="1" x14ac:dyDescent="0.3">
      <c r="A160" s="10">
        <v>21</v>
      </c>
      <c r="B160" s="12">
        <v>8902</v>
      </c>
      <c r="C160" s="51" t="s">
        <v>1273</v>
      </c>
      <c r="D160" s="129"/>
      <c r="E160" s="130"/>
      <c r="F160" s="265"/>
      <c r="G160" s="299"/>
      <c r="H160" s="44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83"/>
      <c r="U160" s="2"/>
      <c r="V160" s="2"/>
      <c r="W160" s="86"/>
      <c r="X160" s="7"/>
      <c r="Y160" s="30"/>
      <c r="Z160" s="7"/>
      <c r="AA160" s="63"/>
      <c r="AB160" s="7"/>
      <c r="AC160" s="7"/>
      <c r="AD160" s="59"/>
      <c r="AE160" s="59"/>
      <c r="AF160" s="7"/>
      <c r="AG160" s="7"/>
      <c r="AH160" s="7"/>
      <c r="AI160" s="7"/>
      <c r="AJ160" s="7"/>
      <c r="AK160" s="7"/>
      <c r="AL160" s="59"/>
      <c r="AM160" s="249"/>
      <c r="AN160" s="250"/>
      <c r="AO160" s="241" t="s">
        <v>877</v>
      </c>
      <c r="AP160" s="241"/>
      <c r="AQ160" s="241"/>
      <c r="AR160" s="242"/>
      <c r="AS160" s="167">
        <f>ROUND(J159*$U$140,0)-AO162</f>
        <v>276</v>
      </c>
      <c r="AT160" s="82"/>
    </row>
    <row r="161" spans="1:46" ht="17.2" customHeight="1" x14ac:dyDescent="0.3">
      <c r="A161" s="10">
        <v>21</v>
      </c>
      <c r="B161" s="12">
        <v>8903</v>
      </c>
      <c r="C161" s="51" t="s">
        <v>1272</v>
      </c>
      <c r="D161" s="129"/>
      <c r="E161" s="130"/>
      <c r="F161" s="265"/>
      <c r="G161" s="299"/>
      <c r="H161" s="84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83"/>
      <c r="U161" s="159"/>
      <c r="V161" s="89"/>
      <c r="W161" s="281" t="s">
        <v>871</v>
      </c>
      <c r="X161" s="282"/>
      <c r="Y161" s="282"/>
      <c r="Z161" s="282"/>
      <c r="AA161" s="283"/>
      <c r="AB161" s="247" t="s">
        <v>870</v>
      </c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126" t="s">
        <v>810</v>
      </c>
      <c r="AM161" s="255">
        <f>AM158</f>
        <v>0.7</v>
      </c>
      <c r="AN161" s="289"/>
      <c r="AO161" s="262"/>
      <c r="AP161" s="241"/>
      <c r="AQ161" s="241"/>
      <c r="AR161" s="242"/>
      <c r="AS161" s="167">
        <f>ROUND(ROUND(J159*$U$140,0)*AM161,0)-AO162</f>
        <v>192</v>
      </c>
      <c r="AT161" s="82"/>
    </row>
    <row r="162" spans="1:46" ht="17.2" customHeight="1" x14ac:dyDescent="0.3">
      <c r="A162" s="10">
        <v>21</v>
      </c>
      <c r="B162" s="12">
        <v>8904</v>
      </c>
      <c r="C162" s="51" t="s">
        <v>1271</v>
      </c>
      <c r="D162" s="129"/>
      <c r="E162" s="130"/>
      <c r="F162" s="265"/>
      <c r="G162" s="299"/>
      <c r="H162" s="84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83"/>
      <c r="U162" s="159"/>
      <c r="V162" s="89"/>
      <c r="W162" s="281"/>
      <c r="X162" s="282"/>
      <c r="Y162" s="282"/>
      <c r="Z162" s="282"/>
      <c r="AA162" s="283"/>
      <c r="AB162" s="247" t="s">
        <v>868</v>
      </c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53" t="s">
        <v>810</v>
      </c>
      <c r="AM162" s="290">
        <f>AM159</f>
        <v>0.5</v>
      </c>
      <c r="AN162" s="291"/>
      <c r="AO162" s="114">
        <f>AO156</f>
        <v>5</v>
      </c>
      <c r="AP162" s="69" t="s">
        <v>873</v>
      </c>
      <c r="AQ162" s="130"/>
      <c r="AR162" s="131"/>
      <c r="AS162" s="167">
        <f>ROUND(ROUND(J159*$U$140,0)*AM162,0)-AO162</f>
        <v>136</v>
      </c>
      <c r="AT162" s="82"/>
    </row>
    <row r="163" spans="1:46" ht="17.2" customHeight="1" x14ac:dyDescent="0.3">
      <c r="A163" s="10">
        <v>21</v>
      </c>
      <c r="B163" s="12">
        <v>8431</v>
      </c>
      <c r="C163" s="51" t="s">
        <v>1270</v>
      </c>
      <c r="D163" s="129"/>
      <c r="E163" s="130"/>
      <c r="F163" s="265"/>
      <c r="G163" s="299"/>
      <c r="H163" s="48" t="s">
        <v>897</v>
      </c>
      <c r="I163" s="34"/>
      <c r="J163" s="34"/>
      <c r="K163" s="34"/>
      <c r="L163" s="34"/>
      <c r="M163" s="34"/>
      <c r="N163" s="55"/>
      <c r="O163" s="55"/>
      <c r="P163" s="55"/>
      <c r="Q163" s="55"/>
      <c r="R163" s="55"/>
      <c r="S163" s="55"/>
      <c r="T163" s="95"/>
      <c r="U163" s="2"/>
      <c r="V163" s="2"/>
      <c r="W163" s="86"/>
      <c r="X163" s="7"/>
      <c r="Y163" s="30"/>
      <c r="Z163" s="7"/>
      <c r="AA163" s="63"/>
      <c r="AB163" s="34"/>
      <c r="AC163" s="34"/>
      <c r="AD163" s="53"/>
      <c r="AE163" s="53"/>
      <c r="AF163" s="34"/>
      <c r="AG163" s="34"/>
      <c r="AH163" s="34"/>
      <c r="AI163" s="34"/>
      <c r="AJ163" s="34"/>
      <c r="AK163" s="34"/>
      <c r="AL163" s="53"/>
      <c r="AM163" s="290"/>
      <c r="AN163" s="290"/>
      <c r="AO163" s="34"/>
      <c r="AP163" s="127"/>
      <c r="AQ163" s="127"/>
      <c r="AR163" s="128"/>
      <c r="AS163" s="178">
        <f>ROUND(J165*$U$140,0)</f>
        <v>262</v>
      </c>
      <c r="AT163" s="82"/>
    </row>
    <row r="164" spans="1:46" ht="17.2" customHeight="1" x14ac:dyDescent="0.3">
      <c r="A164" s="10">
        <v>21</v>
      </c>
      <c r="B164" s="12">
        <v>8432</v>
      </c>
      <c r="C164" s="51" t="s">
        <v>1269</v>
      </c>
      <c r="D164" s="129"/>
      <c r="E164" s="130"/>
      <c r="F164" s="265"/>
      <c r="G164" s="299"/>
      <c r="H164" s="44"/>
      <c r="I164" s="2"/>
      <c r="J164" s="2"/>
      <c r="K164" s="140"/>
      <c r="L164" s="140"/>
      <c r="M164" s="2"/>
      <c r="N164" s="159"/>
      <c r="O164" s="159"/>
      <c r="P164" s="159"/>
      <c r="Q164" s="159"/>
      <c r="R164" s="159"/>
      <c r="S164" s="159"/>
      <c r="T164" s="89"/>
      <c r="U164" s="159"/>
      <c r="V164" s="89"/>
      <c r="W164" s="281" t="s">
        <v>871</v>
      </c>
      <c r="X164" s="282"/>
      <c r="Y164" s="282"/>
      <c r="Z164" s="282"/>
      <c r="AA164" s="282"/>
      <c r="AB164" s="247" t="s">
        <v>870</v>
      </c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53" t="s">
        <v>810</v>
      </c>
      <c r="AM164" s="290">
        <f>AM161</f>
        <v>0.7</v>
      </c>
      <c r="AN164" s="290"/>
      <c r="AO164" s="34"/>
      <c r="AP164" s="127"/>
      <c r="AQ164" s="127"/>
      <c r="AR164" s="128"/>
      <c r="AS164" s="178">
        <f>ROUND(ROUND(J165*$U$140,0)*AM164,0)</f>
        <v>183</v>
      </c>
      <c r="AT164" s="82"/>
    </row>
    <row r="165" spans="1:46" ht="17.2" customHeight="1" x14ac:dyDescent="0.3">
      <c r="A165" s="10">
        <v>21</v>
      </c>
      <c r="B165" s="12">
        <v>8905</v>
      </c>
      <c r="C165" s="51" t="s">
        <v>1268</v>
      </c>
      <c r="D165" s="129"/>
      <c r="E165" s="130"/>
      <c r="F165" s="265"/>
      <c r="G165" s="299"/>
      <c r="H165" s="44"/>
      <c r="I165" s="2"/>
      <c r="J165" s="295">
        <f>'5療養介護(基本)'!I165</f>
        <v>374</v>
      </c>
      <c r="K165" s="295"/>
      <c r="L165" s="2" t="s">
        <v>809</v>
      </c>
      <c r="M165" s="2"/>
      <c r="N165" s="159"/>
      <c r="O165" s="159"/>
      <c r="P165" s="159"/>
      <c r="Q165" s="159"/>
      <c r="R165" s="159"/>
      <c r="S165" s="159"/>
      <c r="T165" s="89"/>
      <c r="U165" s="159"/>
      <c r="V165" s="89"/>
      <c r="W165" s="281"/>
      <c r="X165" s="282"/>
      <c r="Y165" s="282"/>
      <c r="Z165" s="282"/>
      <c r="AA165" s="282"/>
      <c r="AB165" s="247" t="s">
        <v>868</v>
      </c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53" t="s">
        <v>810</v>
      </c>
      <c r="AM165" s="290">
        <f>AM162</f>
        <v>0.5</v>
      </c>
      <c r="AN165" s="290"/>
      <c r="AO165" s="105"/>
      <c r="AP165" s="63"/>
      <c r="AQ165" s="63"/>
      <c r="AR165" s="117"/>
      <c r="AS165" s="178">
        <f>ROUND(ROUND(J165*$U$140,0)*AM165,0)</f>
        <v>131</v>
      </c>
      <c r="AT165" s="82"/>
    </row>
    <row r="166" spans="1:46" ht="17.2" customHeight="1" x14ac:dyDescent="0.3">
      <c r="A166" s="10">
        <v>21</v>
      </c>
      <c r="B166" s="12">
        <v>8906</v>
      </c>
      <c r="C166" s="51" t="s">
        <v>1267</v>
      </c>
      <c r="D166" s="129"/>
      <c r="E166" s="130"/>
      <c r="F166" s="265"/>
      <c r="G166" s="299"/>
      <c r="H166" s="44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83"/>
      <c r="U166" s="2"/>
      <c r="V166" s="2"/>
      <c r="W166" s="86"/>
      <c r="X166" s="7"/>
      <c r="Y166" s="30"/>
      <c r="Z166" s="7"/>
      <c r="AA166" s="63"/>
      <c r="AB166" s="7"/>
      <c r="AC166" s="7"/>
      <c r="AD166" s="59"/>
      <c r="AE166" s="59"/>
      <c r="AF166" s="7"/>
      <c r="AG166" s="7"/>
      <c r="AH166" s="7"/>
      <c r="AI166" s="7"/>
      <c r="AJ166" s="7"/>
      <c r="AK166" s="7"/>
      <c r="AL166" s="59"/>
      <c r="AM166" s="249"/>
      <c r="AN166" s="250"/>
      <c r="AO166" s="241" t="s">
        <v>877</v>
      </c>
      <c r="AP166" s="241"/>
      <c r="AQ166" s="241"/>
      <c r="AR166" s="242"/>
      <c r="AS166" s="167">
        <f>ROUND(J165*$U$140,0)-AO168</f>
        <v>257</v>
      </c>
      <c r="AT166" s="82"/>
    </row>
    <row r="167" spans="1:46" ht="17.2" customHeight="1" x14ac:dyDescent="0.3">
      <c r="A167" s="10">
        <v>21</v>
      </c>
      <c r="B167" s="12">
        <v>8907</v>
      </c>
      <c r="C167" s="51" t="s">
        <v>1266</v>
      </c>
      <c r="D167" s="129"/>
      <c r="E167" s="130"/>
      <c r="F167" s="265"/>
      <c r="G167" s="299"/>
      <c r="H167" s="84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83"/>
      <c r="U167" s="159"/>
      <c r="V167" s="89"/>
      <c r="W167" s="281" t="s">
        <v>871</v>
      </c>
      <c r="X167" s="282"/>
      <c r="Y167" s="282"/>
      <c r="Z167" s="282"/>
      <c r="AA167" s="283"/>
      <c r="AB167" s="247" t="s">
        <v>870</v>
      </c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126" t="s">
        <v>810</v>
      </c>
      <c r="AM167" s="255">
        <f>AM164</f>
        <v>0.7</v>
      </c>
      <c r="AN167" s="289"/>
      <c r="AO167" s="262"/>
      <c r="AP167" s="241"/>
      <c r="AQ167" s="241"/>
      <c r="AR167" s="242"/>
      <c r="AS167" s="167">
        <f>ROUND(ROUND(J165*$U$140,0)*AM167,0)-AO168</f>
        <v>178</v>
      </c>
      <c r="AT167" s="82"/>
    </row>
    <row r="168" spans="1:46" ht="17.2" customHeight="1" x14ac:dyDescent="0.3">
      <c r="A168" s="10">
        <v>21</v>
      </c>
      <c r="B168" s="12">
        <v>8908</v>
      </c>
      <c r="C168" s="51" t="s">
        <v>1265</v>
      </c>
      <c r="D168" s="129"/>
      <c r="E168" s="130"/>
      <c r="F168" s="265"/>
      <c r="G168" s="299"/>
      <c r="H168" s="84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83"/>
      <c r="U168" s="159"/>
      <c r="V168" s="89"/>
      <c r="W168" s="281"/>
      <c r="X168" s="282"/>
      <c r="Y168" s="282"/>
      <c r="Z168" s="282"/>
      <c r="AA168" s="283"/>
      <c r="AB168" s="247" t="s">
        <v>868</v>
      </c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53" t="s">
        <v>810</v>
      </c>
      <c r="AM168" s="290">
        <f>AM165</f>
        <v>0.5</v>
      </c>
      <c r="AN168" s="291"/>
      <c r="AO168" s="114">
        <f>AO162</f>
        <v>5</v>
      </c>
      <c r="AP168" s="69" t="s">
        <v>873</v>
      </c>
      <c r="AQ168" s="130"/>
      <c r="AR168" s="131"/>
      <c r="AS168" s="167">
        <f>ROUND(ROUND(J165*$U$140,0)*AM168,0)-AO168</f>
        <v>126</v>
      </c>
      <c r="AT168" s="82"/>
    </row>
    <row r="169" spans="1:46" ht="17.2" customHeight="1" x14ac:dyDescent="0.3">
      <c r="A169" s="10">
        <v>21</v>
      </c>
      <c r="B169" s="12">
        <v>8441</v>
      </c>
      <c r="C169" s="51" t="s">
        <v>1264</v>
      </c>
      <c r="D169" s="129"/>
      <c r="E169" s="130"/>
      <c r="F169" s="265"/>
      <c r="G169" s="299"/>
      <c r="H169" s="48" t="s">
        <v>884</v>
      </c>
      <c r="I169" s="34"/>
      <c r="J169" s="34"/>
      <c r="K169" s="34"/>
      <c r="L169" s="34"/>
      <c r="M169" s="34"/>
      <c r="N169" s="55"/>
      <c r="O169" s="55"/>
      <c r="P169" s="55"/>
      <c r="Q169" s="55"/>
      <c r="R169" s="55"/>
      <c r="S169" s="55"/>
      <c r="T169" s="95"/>
      <c r="U169" s="2"/>
      <c r="V169" s="2"/>
      <c r="W169" s="86"/>
      <c r="X169" s="7"/>
      <c r="Y169" s="30"/>
      <c r="Z169" s="7"/>
      <c r="AA169" s="63"/>
      <c r="AB169" s="34"/>
      <c r="AC169" s="34"/>
      <c r="AD169" s="53"/>
      <c r="AE169" s="53"/>
      <c r="AF169" s="34"/>
      <c r="AG169" s="34"/>
      <c r="AH169" s="34"/>
      <c r="AI169" s="34"/>
      <c r="AJ169" s="34"/>
      <c r="AK169" s="34"/>
      <c r="AL169" s="53"/>
      <c r="AM169" s="290"/>
      <c r="AN169" s="290"/>
      <c r="AO169" s="34"/>
      <c r="AP169" s="127"/>
      <c r="AQ169" s="127"/>
      <c r="AR169" s="128"/>
      <c r="AS169" s="178">
        <f>ROUND(J171*$U$140,0)</f>
        <v>248</v>
      </c>
      <c r="AT169" s="82"/>
    </row>
    <row r="170" spans="1:46" ht="17.2" customHeight="1" x14ac:dyDescent="0.3">
      <c r="A170" s="10">
        <v>21</v>
      </c>
      <c r="B170" s="12">
        <v>8442</v>
      </c>
      <c r="C170" s="51" t="s">
        <v>1263</v>
      </c>
      <c r="D170" s="129"/>
      <c r="E170" s="130"/>
      <c r="F170" s="265"/>
      <c r="G170" s="299"/>
      <c r="H170" s="44"/>
      <c r="I170" s="2"/>
      <c r="J170" s="2"/>
      <c r="K170" s="140"/>
      <c r="L170" s="140"/>
      <c r="M170" s="2"/>
      <c r="N170" s="159"/>
      <c r="O170" s="159"/>
      <c r="P170" s="159"/>
      <c r="Q170" s="159"/>
      <c r="R170" s="159"/>
      <c r="S170" s="159"/>
      <c r="T170" s="89"/>
      <c r="U170" s="159"/>
      <c r="V170" s="89"/>
      <c r="W170" s="281" t="s">
        <v>871</v>
      </c>
      <c r="X170" s="282"/>
      <c r="Y170" s="282"/>
      <c r="Z170" s="282"/>
      <c r="AA170" s="282"/>
      <c r="AB170" s="247" t="s">
        <v>870</v>
      </c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53" t="s">
        <v>810</v>
      </c>
      <c r="AM170" s="290">
        <f>AM167</f>
        <v>0.7</v>
      </c>
      <c r="AN170" s="290"/>
      <c r="AO170" s="34"/>
      <c r="AP170" s="127"/>
      <c r="AQ170" s="127"/>
      <c r="AR170" s="128"/>
      <c r="AS170" s="178">
        <f>ROUND(ROUND(J171*$U$140,0)*AM170,0)</f>
        <v>174</v>
      </c>
      <c r="AT170" s="82"/>
    </row>
    <row r="171" spans="1:46" ht="17.2" customHeight="1" x14ac:dyDescent="0.3">
      <c r="A171" s="10">
        <v>21</v>
      </c>
      <c r="B171" s="12">
        <v>8909</v>
      </c>
      <c r="C171" s="51" t="s">
        <v>1262</v>
      </c>
      <c r="D171" s="129"/>
      <c r="E171" s="130"/>
      <c r="F171" s="265"/>
      <c r="G171" s="299"/>
      <c r="H171" s="44"/>
      <c r="I171" s="2"/>
      <c r="J171" s="295">
        <f>'5療養介護(基本)'!I171</f>
        <v>354</v>
      </c>
      <c r="K171" s="295"/>
      <c r="L171" s="2" t="s">
        <v>809</v>
      </c>
      <c r="M171" s="2"/>
      <c r="N171" s="159"/>
      <c r="O171" s="159"/>
      <c r="P171" s="159"/>
      <c r="Q171" s="159"/>
      <c r="R171" s="159"/>
      <c r="S171" s="159"/>
      <c r="T171" s="89"/>
      <c r="U171" s="159"/>
      <c r="V171" s="89"/>
      <c r="W171" s="281"/>
      <c r="X171" s="282"/>
      <c r="Y171" s="282"/>
      <c r="Z171" s="282"/>
      <c r="AA171" s="282"/>
      <c r="AB171" s="247" t="s">
        <v>868</v>
      </c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53" t="s">
        <v>810</v>
      </c>
      <c r="AM171" s="290">
        <f>AM168</f>
        <v>0.5</v>
      </c>
      <c r="AN171" s="290"/>
      <c r="AO171" s="105"/>
      <c r="AP171" s="63"/>
      <c r="AQ171" s="63"/>
      <c r="AR171" s="117"/>
      <c r="AS171" s="178">
        <f>ROUND(ROUND(J171*$U$140,0)*AM171,0)</f>
        <v>124</v>
      </c>
      <c r="AT171" s="82"/>
    </row>
    <row r="172" spans="1:46" ht="17.2" customHeight="1" x14ac:dyDescent="0.3">
      <c r="A172" s="10">
        <v>21</v>
      </c>
      <c r="B172" s="12">
        <v>8910</v>
      </c>
      <c r="C172" s="51" t="s">
        <v>1261</v>
      </c>
      <c r="D172" s="129"/>
      <c r="E172" s="130"/>
      <c r="F172" s="146"/>
      <c r="G172" s="160"/>
      <c r="H172" s="44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83"/>
      <c r="U172" s="2"/>
      <c r="V172" s="2"/>
      <c r="W172" s="86"/>
      <c r="X172" s="7"/>
      <c r="Y172" s="30"/>
      <c r="Z172" s="7"/>
      <c r="AA172" s="63"/>
      <c r="AB172" s="7"/>
      <c r="AC172" s="7"/>
      <c r="AD172" s="59"/>
      <c r="AE172" s="59"/>
      <c r="AF172" s="7"/>
      <c r="AG172" s="7"/>
      <c r="AH172" s="7"/>
      <c r="AI172" s="7"/>
      <c r="AJ172" s="7"/>
      <c r="AK172" s="7"/>
      <c r="AL172" s="59"/>
      <c r="AM172" s="249"/>
      <c r="AN172" s="250"/>
      <c r="AO172" s="241" t="s">
        <v>877</v>
      </c>
      <c r="AP172" s="241"/>
      <c r="AQ172" s="241"/>
      <c r="AR172" s="242"/>
      <c r="AS172" s="167">
        <f>ROUND(J171*$U$140,0)-AO174</f>
        <v>243</v>
      </c>
      <c r="AT172" s="82"/>
    </row>
    <row r="173" spans="1:46" ht="17.2" customHeight="1" x14ac:dyDescent="0.3">
      <c r="A173" s="10">
        <v>21</v>
      </c>
      <c r="B173" s="12">
        <v>8911</v>
      </c>
      <c r="C173" s="51" t="s">
        <v>1260</v>
      </c>
      <c r="D173" s="129"/>
      <c r="E173" s="130"/>
      <c r="F173" s="146"/>
      <c r="G173" s="147"/>
      <c r="H173" s="84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83"/>
      <c r="U173" s="159"/>
      <c r="V173" s="89"/>
      <c r="W173" s="281" t="s">
        <v>871</v>
      </c>
      <c r="X173" s="282"/>
      <c r="Y173" s="282"/>
      <c r="Z173" s="282"/>
      <c r="AA173" s="283"/>
      <c r="AB173" s="247" t="s">
        <v>870</v>
      </c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126" t="s">
        <v>810</v>
      </c>
      <c r="AM173" s="255">
        <f>AM170</f>
        <v>0.7</v>
      </c>
      <c r="AN173" s="289"/>
      <c r="AO173" s="262"/>
      <c r="AP173" s="241"/>
      <c r="AQ173" s="241"/>
      <c r="AR173" s="242"/>
      <c r="AS173" s="167">
        <f>ROUND(ROUND(J171*$U$140,0)*AM173,0)-AO174</f>
        <v>169</v>
      </c>
      <c r="AT173" s="82"/>
    </row>
    <row r="174" spans="1:46" ht="17.2" customHeight="1" x14ac:dyDescent="0.3">
      <c r="A174" s="10">
        <v>21</v>
      </c>
      <c r="B174" s="12">
        <v>8912</v>
      </c>
      <c r="C174" s="51" t="s">
        <v>1259</v>
      </c>
      <c r="D174" s="148"/>
      <c r="E174" s="149"/>
      <c r="F174" s="94"/>
      <c r="G174" s="93"/>
      <c r="H174" s="102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4"/>
      <c r="U174" s="27"/>
      <c r="V174" s="92"/>
      <c r="W174" s="292"/>
      <c r="X174" s="293"/>
      <c r="Y174" s="293"/>
      <c r="Z174" s="293"/>
      <c r="AA174" s="294"/>
      <c r="AB174" s="247" t="s">
        <v>868</v>
      </c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59" t="s">
        <v>810</v>
      </c>
      <c r="AM174" s="249">
        <f>AM171</f>
        <v>0.5</v>
      </c>
      <c r="AN174" s="250"/>
      <c r="AO174" s="37">
        <f>AO168</f>
        <v>5</v>
      </c>
      <c r="AP174" s="11" t="s">
        <v>873</v>
      </c>
      <c r="AQ174" s="149"/>
      <c r="AR174" s="150"/>
      <c r="AS174" s="179">
        <f>ROUND(ROUND(J171*$U$140,0)*AM174,0)-AO174</f>
        <v>119</v>
      </c>
      <c r="AT174" s="81"/>
    </row>
    <row r="175" spans="1:46" ht="17.2" customHeight="1" x14ac:dyDescent="0.3">
      <c r="A175" s="32">
        <v>21</v>
      </c>
      <c r="B175" s="31">
        <v>8511</v>
      </c>
      <c r="C175" s="5" t="s">
        <v>1258</v>
      </c>
      <c r="D175" s="265" t="s">
        <v>975</v>
      </c>
      <c r="E175" s="299"/>
      <c r="F175" s="263" t="s">
        <v>974</v>
      </c>
      <c r="G175" s="298"/>
      <c r="H175" s="243" t="s">
        <v>923</v>
      </c>
      <c r="I175" s="239"/>
      <c r="J175" s="239"/>
      <c r="K175" s="239"/>
      <c r="L175" s="240"/>
      <c r="M175" s="48"/>
      <c r="N175" s="76"/>
      <c r="O175" s="76"/>
      <c r="P175" s="76"/>
      <c r="Q175" s="76"/>
      <c r="R175" s="76"/>
      <c r="S175" s="76"/>
      <c r="T175" s="103"/>
      <c r="U175" s="265" t="s">
        <v>1209</v>
      </c>
      <c r="V175" s="266"/>
      <c r="W175" s="86"/>
      <c r="X175" s="7"/>
      <c r="Y175" s="30"/>
      <c r="Z175" s="7"/>
      <c r="AA175" s="63"/>
      <c r="AB175" s="34"/>
      <c r="AC175" s="34"/>
      <c r="AD175" s="53"/>
      <c r="AE175" s="53"/>
      <c r="AF175" s="34"/>
      <c r="AG175" s="34"/>
      <c r="AH175" s="34"/>
      <c r="AI175" s="34"/>
      <c r="AJ175" s="34"/>
      <c r="AK175" s="34"/>
      <c r="AL175" s="53"/>
      <c r="AM175" s="290"/>
      <c r="AN175" s="290"/>
      <c r="AO175" s="127"/>
      <c r="AP175" s="127"/>
      <c r="AQ175" s="127"/>
      <c r="AR175" s="128"/>
      <c r="AS175" s="178">
        <f>ROUND(I179*$U$212,0)</f>
        <v>306</v>
      </c>
      <c r="AT175" s="14" t="s">
        <v>824</v>
      </c>
    </row>
    <row r="176" spans="1:46" ht="17.2" customHeight="1" x14ac:dyDescent="0.3">
      <c r="A176" s="10">
        <v>21</v>
      </c>
      <c r="B176" s="12">
        <v>8512</v>
      </c>
      <c r="C176" s="51" t="s">
        <v>1257</v>
      </c>
      <c r="D176" s="265"/>
      <c r="E176" s="299"/>
      <c r="F176" s="265"/>
      <c r="G176" s="299"/>
      <c r="H176" s="262"/>
      <c r="I176" s="241"/>
      <c r="J176" s="241"/>
      <c r="K176" s="241"/>
      <c r="L176" s="242"/>
      <c r="M176" s="84"/>
      <c r="N176" s="140"/>
      <c r="O176" s="140"/>
      <c r="P176" s="140"/>
      <c r="Q176" s="140"/>
      <c r="R176" s="140"/>
      <c r="S176" s="140"/>
      <c r="T176" s="83"/>
      <c r="U176" s="265"/>
      <c r="V176" s="299"/>
      <c r="W176" s="281" t="s">
        <v>871</v>
      </c>
      <c r="X176" s="282"/>
      <c r="Y176" s="282"/>
      <c r="Z176" s="282"/>
      <c r="AA176" s="282"/>
      <c r="AB176" s="247" t="s">
        <v>870</v>
      </c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53" t="s">
        <v>810</v>
      </c>
      <c r="AM176" s="290">
        <f>AM173</f>
        <v>0.7</v>
      </c>
      <c r="AN176" s="290"/>
      <c r="AO176" s="127"/>
      <c r="AP176" s="127"/>
      <c r="AQ176" s="127"/>
      <c r="AR176" s="128"/>
      <c r="AS176" s="85">
        <f>ROUND(ROUND(I179*$U$212,0)*AM176,0)</f>
        <v>214</v>
      </c>
      <c r="AT176" s="82"/>
    </row>
    <row r="177" spans="1:46" ht="17.2" customHeight="1" x14ac:dyDescent="0.3">
      <c r="A177" s="10">
        <v>21</v>
      </c>
      <c r="B177" s="12">
        <v>8913</v>
      </c>
      <c r="C177" s="51" t="s">
        <v>1256</v>
      </c>
      <c r="D177" s="265"/>
      <c r="E177" s="299"/>
      <c r="F177" s="265"/>
      <c r="G177" s="299"/>
      <c r="H177" s="134"/>
      <c r="I177" s="135"/>
      <c r="J177" s="135"/>
      <c r="K177" s="135"/>
      <c r="L177" s="136"/>
      <c r="M177" s="84"/>
      <c r="N177" s="140"/>
      <c r="O177" s="140"/>
      <c r="P177" s="140"/>
      <c r="Q177" s="140"/>
      <c r="R177" s="140"/>
      <c r="S177" s="140"/>
      <c r="T177" s="83"/>
      <c r="U177" s="265"/>
      <c r="V177" s="299"/>
      <c r="W177" s="281"/>
      <c r="X177" s="282"/>
      <c r="Y177" s="282"/>
      <c r="Z177" s="282"/>
      <c r="AA177" s="282"/>
      <c r="AB177" s="247" t="s">
        <v>868</v>
      </c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53" t="s">
        <v>810</v>
      </c>
      <c r="AM177" s="290">
        <f>AM174</f>
        <v>0.5</v>
      </c>
      <c r="AN177" s="290"/>
      <c r="AO177" s="133"/>
      <c r="AP177" s="127"/>
      <c r="AQ177" s="127"/>
      <c r="AR177" s="128"/>
      <c r="AS177" s="85">
        <f>ROUND(ROUND(I179*$U$212,0)*AM177,0)</f>
        <v>153</v>
      </c>
      <c r="AT177" s="82"/>
    </row>
    <row r="178" spans="1:46" ht="17.2" customHeight="1" x14ac:dyDescent="0.3">
      <c r="A178" s="10">
        <v>21</v>
      </c>
      <c r="B178" s="12">
        <v>8513</v>
      </c>
      <c r="C178" s="51" t="s">
        <v>1255</v>
      </c>
      <c r="D178" s="265"/>
      <c r="E178" s="299"/>
      <c r="F178" s="265"/>
      <c r="G178" s="299"/>
      <c r="H178" s="44"/>
      <c r="I178" s="2"/>
      <c r="J178" s="2"/>
      <c r="K178" s="140"/>
      <c r="L178" s="83"/>
      <c r="M178" s="243" t="s">
        <v>837</v>
      </c>
      <c r="N178" s="239"/>
      <c r="O178" s="239"/>
      <c r="P178" s="239"/>
      <c r="Q178" s="239"/>
      <c r="R178" s="239"/>
      <c r="S178" s="239"/>
      <c r="T178" s="240"/>
      <c r="U178" s="265"/>
      <c r="V178" s="266"/>
      <c r="W178" s="9"/>
      <c r="X178" s="47"/>
      <c r="Y178" s="47"/>
      <c r="Z178" s="7"/>
      <c r="AA178" s="63"/>
      <c r="AB178" s="34"/>
      <c r="AC178" s="34"/>
      <c r="AD178" s="53"/>
      <c r="AE178" s="53"/>
      <c r="AF178" s="34"/>
      <c r="AG178" s="34"/>
      <c r="AH178" s="34"/>
      <c r="AI178" s="34"/>
      <c r="AJ178" s="34"/>
      <c r="AK178" s="34"/>
      <c r="AL178" s="53"/>
      <c r="AM178" s="290"/>
      <c r="AN178" s="290"/>
      <c r="AO178" s="34"/>
      <c r="AP178" s="127"/>
      <c r="AQ178" s="127"/>
      <c r="AR178" s="128"/>
      <c r="AS178" s="178">
        <f>ROUND(ROUND(I179*S180,0)*$U$212,0)</f>
        <v>295</v>
      </c>
      <c r="AT178" s="82"/>
    </row>
    <row r="179" spans="1:46" ht="17.2" customHeight="1" x14ac:dyDescent="0.3">
      <c r="A179" s="10">
        <v>21</v>
      </c>
      <c r="B179" s="12">
        <v>8514</v>
      </c>
      <c r="C179" s="51" t="s">
        <v>1254</v>
      </c>
      <c r="D179" s="265"/>
      <c r="E179" s="299"/>
      <c r="F179" s="265"/>
      <c r="G179" s="299"/>
      <c r="H179" s="44"/>
      <c r="I179" s="295">
        <f>'5療養介護(基本)'!I178</f>
        <v>437</v>
      </c>
      <c r="J179" s="295"/>
      <c r="K179" s="2" t="s">
        <v>809</v>
      </c>
      <c r="L179" s="43"/>
      <c r="M179" s="262"/>
      <c r="N179" s="241"/>
      <c r="O179" s="241"/>
      <c r="P179" s="241"/>
      <c r="Q179" s="241"/>
      <c r="R179" s="241"/>
      <c r="S179" s="241"/>
      <c r="T179" s="242"/>
      <c r="U179" s="265"/>
      <c r="V179" s="299"/>
      <c r="W179" s="281" t="s">
        <v>871</v>
      </c>
      <c r="X179" s="282"/>
      <c r="Y179" s="282"/>
      <c r="Z179" s="282"/>
      <c r="AA179" s="282"/>
      <c r="AB179" s="247" t="s">
        <v>870</v>
      </c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53" t="s">
        <v>810</v>
      </c>
      <c r="AM179" s="290">
        <f>AM176</f>
        <v>0.7</v>
      </c>
      <c r="AN179" s="290"/>
      <c r="AO179" s="34"/>
      <c r="AP179" s="127"/>
      <c r="AQ179" s="127"/>
      <c r="AR179" s="128"/>
      <c r="AS179" s="178">
        <f>ROUND(ROUND(ROUND(I179*S180,0)*$U$212,0)*AM179,0)</f>
        <v>207</v>
      </c>
      <c r="AT179" s="82"/>
    </row>
    <row r="180" spans="1:46" ht="17.2" customHeight="1" x14ac:dyDescent="0.3">
      <c r="A180" s="10">
        <v>21</v>
      </c>
      <c r="B180" s="12">
        <v>8914</v>
      </c>
      <c r="C180" s="51" t="s">
        <v>1253</v>
      </c>
      <c r="D180" s="265"/>
      <c r="E180" s="299"/>
      <c r="F180" s="265"/>
      <c r="G180" s="299"/>
      <c r="H180" s="44"/>
      <c r="I180" s="140"/>
      <c r="J180" s="140"/>
      <c r="K180" s="140"/>
      <c r="L180" s="83"/>
      <c r="M180" s="42"/>
      <c r="N180" s="8"/>
      <c r="O180" s="100"/>
      <c r="P180" s="100"/>
      <c r="Q180" s="100"/>
      <c r="R180" s="126" t="s">
        <v>810</v>
      </c>
      <c r="S180" s="236">
        <f>'5療養介護(基本)'!S180:T180</f>
        <v>0.96499999999999997</v>
      </c>
      <c r="T180" s="237"/>
      <c r="U180" s="265"/>
      <c r="V180" s="299"/>
      <c r="W180" s="281"/>
      <c r="X180" s="282"/>
      <c r="Y180" s="282"/>
      <c r="Z180" s="282"/>
      <c r="AA180" s="282"/>
      <c r="AB180" s="247" t="s">
        <v>868</v>
      </c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53" t="s">
        <v>810</v>
      </c>
      <c r="AM180" s="290">
        <f>AM177</f>
        <v>0.5</v>
      </c>
      <c r="AN180" s="290"/>
      <c r="AO180" s="7"/>
      <c r="AP180" s="63"/>
      <c r="AQ180" s="63"/>
      <c r="AR180" s="117"/>
      <c r="AS180" s="178">
        <f>ROUND(ROUND(ROUND(I179*S180,0)*$U$212,0)*AM180,0)</f>
        <v>148</v>
      </c>
      <c r="AT180" s="82"/>
    </row>
    <row r="181" spans="1:46" ht="17.2" customHeight="1" x14ac:dyDescent="0.3">
      <c r="A181" s="10">
        <v>21</v>
      </c>
      <c r="B181" s="12">
        <v>8915</v>
      </c>
      <c r="C181" s="51" t="s">
        <v>1252</v>
      </c>
      <c r="D181" s="265"/>
      <c r="E181" s="299"/>
      <c r="F181" s="265"/>
      <c r="G181" s="299"/>
      <c r="H181" s="84"/>
      <c r="I181" s="140"/>
      <c r="J181" s="140"/>
      <c r="K181" s="140"/>
      <c r="L181" s="83"/>
      <c r="M181" s="2"/>
      <c r="N181" s="159"/>
      <c r="O181" s="159"/>
      <c r="P181" s="159"/>
      <c r="Q181" s="159"/>
      <c r="R181" s="159"/>
      <c r="S181" s="159"/>
      <c r="T181" s="159"/>
      <c r="U181" s="265"/>
      <c r="V181" s="266"/>
      <c r="W181" s="86"/>
      <c r="X181" s="7"/>
      <c r="Y181" s="30"/>
      <c r="Z181" s="7"/>
      <c r="AA181" s="63"/>
      <c r="AB181" s="7"/>
      <c r="AC181" s="7"/>
      <c r="AD181" s="59"/>
      <c r="AE181" s="59"/>
      <c r="AF181" s="7"/>
      <c r="AG181" s="7"/>
      <c r="AH181" s="7"/>
      <c r="AI181" s="7"/>
      <c r="AJ181" s="7"/>
      <c r="AK181" s="7"/>
      <c r="AL181" s="59"/>
      <c r="AM181" s="249"/>
      <c r="AN181" s="250"/>
      <c r="AO181" s="241" t="s">
        <v>877</v>
      </c>
      <c r="AP181" s="241"/>
      <c r="AQ181" s="241"/>
      <c r="AR181" s="242"/>
      <c r="AS181" s="167">
        <f>ROUND(I179*$U$212,0)-AO184</f>
        <v>301</v>
      </c>
      <c r="AT181" s="82"/>
    </row>
    <row r="182" spans="1:46" ht="17.2" customHeight="1" x14ac:dyDescent="0.3">
      <c r="A182" s="10">
        <v>21</v>
      </c>
      <c r="B182" s="12">
        <v>8916</v>
      </c>
      <c r="C182" s="51" t="s">
        <v>1251</v>
      </c>
      <c r="D182" s="265"/>
      <c r="E182" s="299"/>
      <c r="F182" s="265"/>
      <c r="G182" s="299"/>
      <c r="H182" s="84"/>
      <c r="I182" s="140"/>
      <c r="J182" s="140"/>
      <c r="K182" s="140"/>
      <c r="L182" s="83"/>
      <c r="M182" s="2"/>
      <c r="N182" s="159"/>
      <c r="O182" s="159"/>
      <c r="P182" s="159"/>
      <c r="Q182" s="159"/>
      <c r="R182" s="159"/>
      <c r="S182" s="159"/>
      <c r="T182" s="159"/>
      <c r="U182" s="265"/>
      <c r="V182" s="299"/>
      <c r="W182" s="281" t="s">
        <v>871</v>
      </c>
      <c r="X182" s="282"/>
      <c r="Y182" s="282"/>
      <c r="Z182" s="282"/>
      <c r="AA182" s="283"/>
      <c r="AB182" s="247" t="s">
        <v>870</v>
      </c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126" t="s">
        <v>810</v>
      </c>
      <c r="AM182" s="255">
        <f>AM179</f>
        <v>0.7</v>
      </c>
      <c r="AN182" s="289"/>
      <c r="AO182" s="262"/>
      <c r="AP182" s="241"/>
      <c r="AQ182" s="241"/>
      <c r="AR182" s="242"/>
      <c r="AS182" s="33">
        <f>ROUND(ROUND(I179*$U$212,0)*AM182,0)-AO184</f>
        <v>209</v>
      </c>
      <c r="AT182" s="82"/>
    </row>
    <row r="183" spans="1:46" ht="17.2" customHeight="1" x14ac:dyDescent="0.3">
      <c r="A183" s="10">
        <v>21</v>
      </c>
      <c r="B183" s="12">
        <v>8917</v>
      </c>
      <c r="C183" s="51" t="s">
        <v>1250</v>
      </c>
      <c r="D183" s="265"/>
      <c r="E183" s="299"/>
      <c r="F183" s="265"/>
      <c r="G183" s="299"/>
      <c r="H183" s="84"/>
      <c r="I183" s="140"/>
      <c r="J183" s="140"/>
      <c r="K183" s="140"/>
      <c r="L183" s="83"/>
      <c r="M183" s="2"/>
      <c r="N183" s="159"/>
      <c r="O183" s="159"/>
      <c r="P183" s="159"/>
      <c r="Q183" s="159"/>
      <c r="R183" s="159"/>
      <c r="S183" s="159"/>
      <c r="T183" s="159"/>
      <c r="U183" s="265"/>
      <c r="V183" s="299"/>
      <c r="W183" s="281"/>
      <c r="X183" s="282"/>
      <c r="Y183" s="282"/>
      <c r="Z183" s="282"/>
      <c r="AA183" s="283"/>
      <c r="AB183" s="247" t="s">
        <v>868</v>
      </c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53" t="s">
        <v>810</v>
      </c>
      <c r="AM183" s="290">
        <f>AM180</f>
        <v>0.5</v>
      </c>
      <c r="AN183" s="291"/>
      <c r="AO183" s="134"/>
      <c r="AP183" s="130"/>
      <c r="AQ183" s="130"/>
      <c r="AR183" s="131"/>
      <c r="AS183" s="33">
        <f>ROUND(ROUND(I179*$U$212,0)*AM183,0)-5</f>
        <v>148</v>
      </c>
      <c r="AT183" s="82"/>
    </row>
    <row r="184" spans="1:46" ht="17.2" customHeight="1" x14ac:dyDescent="0.3">
      <c r="A184" s="10">
        <v>21</v>
      </c>
      <c r="B184" s="12">
        <v>8918</v>
      </c>
      <c r="C184" s="51" t="s">
        <v>1249</v>
      </c>
      <c r="D184" s="265"/>
      <c r="E184" s="299"/>
      <c r="F184" s="265"/>
      <c r="G184" s="299"/>
      <c r="H184" s="84"/>
      <c r="I184" s="140"/>
      <c r="J184" s="140"/>
      <c r="K184" s="140"/>
      <c r="L184" s="83"/>
      <c r="M184" s="239" t="s">
        <v>837</v>
      </c>
      <c r="N184" s="239"/>
      <c r="O184" s="239"/>
      <c r="P184" s="239"/>
      <c r="Q184" s="239"/>
      <c r="R184" s="239"/>
      <c r="S184" s="239"/>
      <c r="T184" s="240"/>
      <c r="U184" s="265"/>
      <c r="V184" s="266"/>
      <c r="W184" s="9"/>
      <c r="X184" s="47"/>
      <c r="Y184" s="47"/>
      <c r="Z184" s="7"/>
      <c r="AA184" s="63"/>
      <c r="AB184" s="7"/>
      <c r="AC184" s="7"/>
      <c r="AD184" s="59"/>
      <c r="AE184" s="59"/>
      <c r="AF184" s="7"/>
      <c r="AG184" s="7"/>
      <c r="AH184" s="7"/>
      <c r="AI184" s="7"/>
      <c r="AJ184" s="7"/>
      <c r="AK184" s="7"/>
      <c r="AL184" s="59"/>
      <c r="AM184" s="249"/>
      <c r="AN184" s="250"/>
      <c r="AO184" s="36">
        <f>AO174</f>
        <v>5</v>
      </c>
      <c r="AP184" s="69" t="s">
        <v>873</v>
      </c>
      <c r="AQ184" s="130"/>
      <c r="AR184" s="131"/>
      <c r="AS184" s="167">
        <f>ROUND(ROUND(I179*S186,0)*$U$212,0)-AO184</f>
        <v>290</v>
      </c>
      <c r="AT184" s="82"/>
    </row>
    <row r="185" spans="1:46" ht="17.2" customHeight="1" x14ac:dyDescent="0.3">
      <c r="A185" s="10">
        <v>21</v>
      </c>
      <c r="B185" s="12">
        <v>8919</v>
      </c>
      <c r="C185" s="51" t="s">
        <v>1248</v>
      </c>
      <c r="D185" s="265"/>
      <c r="E185" s="299"/>
      <c r="F185" s="265"/>
      <c r="G185" s="299"/>
      <c r="H185" s="84"/>
      <c r="I185" s="140"/>
      <c r="J185" s="140"/>
      <c r="K185" s="140"/>
      <c r="L185" s="83"/>
      <c r="M185" s="241"/>
      <c r="N185" s="241"/>
      <c r="O185" s="241"/>
      <c r="P185" s="241"/>
      <c r="Q185" s="241"/>
      <c r="R185" s="241"/>
      <c r="S185" s="241"/>
      <c r="T185" s="242"/>
      <c r="U185" s="265"/>
      <c r="V185" s="299"/>
      <c r="W185" s="281" t="s">
        <v>871</v>
      </c>
      <c r="X185" s="282"/>
      <c r="Y185" s="282"/>
      <c r="Z185" s="282"/>
      <c r="AA185" s="283"/>
      <c r="AB185" s="247" t="s">
        <v>870</v>
      </c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126" t="s">
        <v>810</v>
      </c>
      <c r="AM185" s="255">
        <f>AM182</f>
        <v>0.7</v>
      </c>
      <c r="AN185" s="289"/>
      <c r="AO185" s="44"/>
      <c r="AP185" s="130"/>
      <c r="AQ185" s="130"/>
      <c r="AR185" s="131"/>
      <c r="AS185" s="167">
        <f>ROUND(ROUND(ROUND(I179*S186,0)*$U$212,0)*AM185,0)-AO184</f>
        <v>202</v>
      </c>
      <c r="AT185" s="82"/>
    </row>
    <row r="186" spans="1:46" ht="17.2" customHeight="1" x14ac:dyDescent="0.3">
      <c r="A186" s="10">
        <v>21</v>
      </c>
      <c r="B186" s="12">
        <v>8920</v>
      </c>
      <c r="C186" s="51" t="s">
        <v>1247</v>
      </c>
      <c r="D186" s="265"/>
      <c r="E186" s="299"/>
      <c r="F186" s="265"/>
      <c r="G186" s="299"/>
      <c r="H186" s="84"/>
      <c r="I186" s="140"/>
      <c r="J186" s="140"/>
      <c r="K186" s="140"/>
      <c r="L186" s="83"/>
      <c r="M186" s="69"/>
      <c r="N186" s="69"/>
      <c r="O186" s="69"/>
      <c r="P186" s="69"/>
      <c r="Q186" s="69"/>
      <c r="R186" s="142" t="s">
        <v>810</v>
      </c>
      <c r="S186" s="252">
        <f>S180</f>
        <v>0.96499999999999997</v>
      </c>
      <c r="T186" s="253"/>
      <c r="U186" s="265"/>
      <c r="V186" s="299"/>
      <c r="W186" s="281"/>
      <c r="X186" s="282"/>
      <c r="Y186" s="282"/>
      <c r="Z186" s="282"/>
      <c r="AA186" s="283"/>
      <c r="AB186" s="247" t="s">
        <v>868</v>
      </c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53" t="s">
        <v>810</v>
      </c>
      <c r="AM186" s="290">
        <f>AM183</f>
        <v>0.5</v>
      </c>
      <c r="AN186" s="291"/>
      <c r="AO186" s="44"/>
      <c r="AP186" s="130"/>
      <c r="AQ186" s="130"/>
      <c r="AR186" s="131"/>
      <c r="AS186" s="167">
        <f>ROUND(ROUND(ROUND(I179*S186,0)*$U$212,0)*AM186,0)-AO184</f>
        <v>143</v>
      </c>
      <c r="AT186" s="82"/>
    </row>
    <row r="187" spans="1:46" ht="17.2" customHeight="1" x14ac:dyDescent="0.3">
      <c r="A187" s="10">
        <v>21</v>
      </c>
      <c r="B187" s="12">
        <v>8521</v>
      </c>
      <c r="C187" s="51" t="s">
        <v>1246</v>
      </c>
      <c r="D187" s="129"/>
      <c r="E187" s="130"/>
      <c r="F187" s="144"/>
      <c r="G187" s="145"/>
      <c r="H187" s="243" t="s">
        <v>910</v>
      </c>
      <c r="I187" s="239"/>
      <c r="J187" s="239"/>
      <c r="K187" s="239"/>
      <c r="L187" s="240"/>
      <c r="M187" s="48"/>
      <c r="N187" s="76"/>
      <c r="O187" s="76"/>
      <c r="P187" s="76"/>
      <c r="Q187" s="76"/>
      <c r="R187" s="76"/>
      <c r="S187" s="76"/>
      <c r="T187" s="103"/>
      <c r="U187" s="144"/>
      <c r="V187" s="145"/>
      <c r="W187" s="86"/>
      <c r="X187" s="7"/>
      <c r="Y187" s="30"/>
      <c r="Z187" s="7"/>
      <c r="AA187" s="63"/>
      <c r="AB187" s="34"/>
      <c r="AC187" s="34"/>
      <c r="AD187" s="53"/>
      <c r="AE187" s="53"/>
      <c r="AF187" s="34"/>
      <c r="AG187" s="34"/>
      <c r="AH187" s="34"/>
      <c r="AI187" s="34"/>
      <c r="AJ187" s="34"/>
      <c r="AK187" s="34"/>
      <c r="AL187" s="53"/>
      <c r="AM187" s="290"/>
      <c r="AN187" s="290"/>
      <c r="AO187" s="127"/>
      <c r="AP187" s="127"/>
      <c r="AQ187" s="127"/>
      <c r="AR187" s="128"/>
      <c r="AS187" s="178">
        <f>ROUND(I191*$U$212,0)</f>
        <v>281</v>
      </c>
      <c r="AT187" s="82"/>
    </row>
    <row r="188" spans="1:46" ht="17.2" customHeight="1" x14ac:dyDescent="0.3">
      <c r="A188" s="10">
        <v>21</v>
      </c>
      <c r="B188" s="12">
        <v>8522</v>
      </c>
      <c r="C188" s="51" t="s">
        <v>1245</v>
      </c>
      <c r="D188" s="129"/>
      <c r="E188" s="130"/>
      <c r="F188" s="144"/>
      <c r="G188" s="145"/>
      <c r="H188" s="262"/>
      <c r="I188" s="241"/>
      <c r="J188" s="241"/>
      <c r="K188" s="241"/>
      <c r="L188" s="242"/>
      <c r="M188" s="84"/>
      <c r="N188" s="140"/>
      <c r="O188" s="140"/>
      <c r="P188" s="140"/>
      <c r="Q188" s="140"/>
      <c r="R188" s="140"/>
      <c r="S188" s="140"/>
      <c r="T188" s="83"/>
      <c r="U188" s="144"/>
      <c r="V188" s="87"/>
      <c r="W188" s="281" t="s">
        <v>871</v>
      </c>
      <c r="X188" s="282"/>
      <c r="Y188" s="282"/>
      <c r="Z188" s="282"/>
      <c r="AA188" s="282"/>
      <c r="AB188" s="247" t="s">
        <v>870</v>
      </c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53" t="s">
        <v>810</v>
      </c>
      <c r="AM188" s="290">
        <f>AM185</f>
        <v>0.7</v>
      </c>
      <c r="AN188" s="290"/>
      <c r="AO188" s="127"/>
      <c r="AP188" s="127"/>
      <c r="AQ188" s="127"/>
      <c r="AR188" s="128"/>
      <c r="AS188" s="178">
        <f>ROUND(ROUND(I191*$U$212,0)*AM188,0)</f>
        <v>197</v>
      </c>
      <c r="AT188" s="82"/>
    </row>
    <row r="189" spans="1:46" ht="17.2" customHeight="1" x14ac:dyDescent="0.3">
      <c r="A189" s="10">
        <v>21</v>
      </c>
      <c r="B189" s="12">
        <v>8921</v>
      </c>
      <c r="C189" s="51" t="s">
        <v>1244</v>
      </c>
      <c r="D189" s="129"/>
      <c r="E189" s="130"/>
      <c r="F189" s="144"/>
      <c r="G189" s="145"/>
      <c r="H189" s="134"/>
      <c r="I189" s="135"/>
      <c r="J189" s="135"/>
      <c r="K189" s="135"/>
      <c r="L189" s="136"/>
      <c r="M189" s="84"/>
      <c r="N189" s="140"/>
      <c r="O189" s="140"/>
      <c r="P189" s="140"/>
      <c r="Q189" s="140"/>
      <c r="R189" s="140"/>
      <c r="S189" s="140"/>
      <c r="T189" s="83"/>
      <c r="U189" s="144"/>
      <c r="V189" s="87"/>
      <c r="W189" s="281"/>
      <c r="X189" s="282"/>
      <c r="Y189" s="282"/>
      <c r="Z189" s="282"/>
      <c r="AA189" s="282"/>
      <c r="AB189" s="247" t="s">
        <v>868</v>
      </c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53" t="s">
        <v>810</v>
      </c>
      <c r="AM189" s="290">
        <f>AM186</f>
        <v>0.5</v>
      </c>
      <c r="AN189" s="290"/>
      <c r="AO189" s="133"/>
      <c r="AP189" s="127"/>
      <c r="AQ189" s="127"/>
      <c r="AR189" s="128"/>
      <c r="AS189" s="178">
        <f>ROUND(ROUND(I191*$U$212,0)*AM189,0)</f>
        <v>141</v>
      </c>
      <c r="AT189" s="82"/>
    </row>
    <row r="190" spans="1:46" ht="17.2" customHeight="1" x14ac:dyDescent="0.3">
      <c r="A190" s="10">
        <v>21</v>
      </c>
      <c r="B190" s="12">
        <v>8523</v>
      </c>
      <c r="C190" s="51" t="s">
        <v>1243</v>
      </c>
      <c r="D190" s="129"/>
      <c r="E190" s="130"/>
      <c r="F190" s="144"/>
      <c r="G190" s="145"/>
      <c r="H190" s="44"/>
      <c r="I190" s="2"/>
      <c r="J190" s="2"/>
      <c r="K190" s="140"/>
      <c r="L190" s="83"/>
      <c r="M190" s="243" t="s">
        <v>837</v>
      </c>
      <c r="N190" s="239"/>
      <c r="O190" s="239"/>
      <c r="P190" s="239"/>
      <c r="Q190" s="239"/>
      <c r="R190" s="239"/>
      <c r="S190" s="239"/>
      <c r="T190" s="240"/>
      <c r="U190" s="144"/>
      <c r="V190" s="145"/>
      <c r="W190" s="9"/>
      <c r="X190" s="47"/>
      <c r="Y190" s="47"/>
      <c r="Z190" s="7"/>
      <c r="AA190" s="63"/>
      <c r="AB190" s="34"/>
      <c r="AC190" s="34"/>
      <c r="AD190" s="53"/>
      <c r="AE190" s="53"/>
      <c r="AF190" s="34"/>
      <c r="AG190" s="34"/>
      <c r="AH190" s="34"/>
      <c r="AI190" s="34"/>
      <c r="AJ190" s="34"/>
      <c r="AK190" s="34"/>
      <c r="AL190" s="53"/>
      <c r="AM190" s="290"/>
      <c r="AN190" s="290"/>
      <c r="AO190" s="34"/>
      <c r="AP190" s="127"/>
      <c r="AQ190" s="127"/>
      <c r="AR190" s="128"/>
      <c r="AS190" s="178">
        <f>ROUND(ROUND(I191*S192,0)*$U$212,0)</f>
        <v>271</v>
      </c>
      <c r="AT190" s="82"/>
    </row>
    <row r="191" spans="1:46" ht="17.2" customHeight="1" x14ac:dyDescent="0.3">
      <c r="A191" s="10">
        <v>21</v>
      </c>
      <c r="B191" s="12">
        <v>8524</v>
      </c>
      <c r="C191" s="51" t="s">
        <v>1242</v>
      </c>
      <c r="D191" s="129"/>
      <c r="E191" s="130"/>
      <c r="F191" s="144"/>
      <c r="G191" s="145"/>
      <c r="H191" s="44"/>
      <c r="I191" s="295">
        <f>'5療養介護(基本)'!I190</f>
        <v>401</v>
      </c>
      <c r="J191" s="295"/>
      <c r="K191" s="2" t="s">
        <v>809</v>
      </c>
      <c r="L191" s="43"/>
      <c r="M191" s="262"/>
      <c r="N191" s="241"/>
      <c r="O191" s="241"/>
      <c r="P191" s="241"/>
      <c r="Q191" s="241"/>
      <c r="R191" s="241"/>
      <c r="S191" s="241"/>
      <c r="T191" s="242"/>
      <c r="U191" s="144"/>
      <c r="V191" s="87"/>
      <c r="W191" s="281" t="s">
        <v>871</v>
      </c>
      <c r="X191" s="282"/>
      <c r="Y191" s="282"/>
      <c r="Z191" s="282"/>
      <c r="AA191" s="282"/>
      <c r="AB191" s="247" t="s">
        <v>870</v>
      </c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53" t="s">
        <v>810</v>
      </c>
      <c r="AM191" s="290">
        <f>AM188</f>
        <v>0.7</v>
      </c>
      <c r="AN191" s="290"/>
      <c r="AO191" s="34"/>
      <c r="AP191" s="127"/>
      <c r="AQ191" s="127"/>
      <c r="AR191" s="128"/>
      <c r="AS191" s="178">
        <f>ROUND(ROUND(ROUND(I191*S192,0)*$U$212,0)*AM191,0)</f>
        <v>190</v>
      </c>
      <c r="AT191" s="82"/>
    </row>
    <row r="192" spans="1:46" ht="17.2" customHeight="1" x14ac:dyDescent="0.3">
      <c r="A192" s="10">
        <v>21</v>
      </c>
      <c r="B192" s="12">
        <v>8922</v>
      </c>
      <c r="C192" s="51" t="s">
        <v>1241</v>
      </c>
      <c r="D192" s="129"/>
      <c r="E192" s="130"/>
      <c r="F192" s="144"/>
      <c r="G192" s="145"/>
      <c r="H192" s="44"/>
      <c r="I192" s="140"/>
      <c r="J192" s="140"/>
      <c r="K192" s="140"/>
      <c r="L192" s="83"/>
      <c r="M192" s="42"/>
      <c r="N192" s="8"/>
      <c r="O192" s="100"/>
      <c r="P192" s="100"/>
      <c r="Q192" s="100"/>
      <c r="R192" s="126" t="s">
        <v>810</v>
      </c>
      <c r="S192" s="236">
        <f>S186</f>
        <v>0.96499999999999997</v>
      </c>
      <c r="T192" s="237"/>
      <c r="U192" s="144"/>
      <c r="V192" s="87"/>
      <c r="W192" s="281"/>
      <c r="X192" s="282"/>
      <c r="Y192" s="282"/>
      <c r="Z192" s="282"/>
      <c r="AA192" s="282"/>
      <c r="AB192" s="247" t="s">
        <v>868</v>
      </c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53" t="s">
        <v>810</v>
      </c>
      <c r="AM192" s="290">
        <f>AM189</f>
        <v>0.5</v>
      </c>
      <c r="AN192" s="290"/>
      <c r="AO192" s="7"/>
      <c r="AP192" s="63"/>
      <c r="AQ192" s="63"/>
      <c r="AR192" s="117"/>
      <c r="AS192" s="178">
        <f>ROUND(ROUND(ROUND(I191*S192,0)*$U$212,0)*AM192,0)</f>
        <v>136</v>
      </c>
      <c r="AT192" s="82"/>
    </row>
    <row r="193" spans="1:46" ht="17.2" customHeight="1" x14ac:dyDescent="0.3">
      <c r="A193" s="10">
        <v>21</v>
      </c>
      <c r="B193" s="12">
        <v>8923</v>
      </c>
      <c r="C193" s="51" t="s">
        <v>1240</v>
      </c>
      <c r="D193" s="129"/>
      <c r="E193" s="130"/>
      <c r="F193" s="144"/>
      <c r="G193" s="145"/>
      <c r="H193" s="84"/>
      <c r="I193" s="140"/>
      <c r="J193" s="140"/>
      <c r="K193" s="140"/>
      <c r="L193" s="83"/>
      <c r="M193" s="2"/>
      <c r="N193" s="159"/>
      <c r="O193" s="159"/>
      <c r="P193" s="159"/>
      <c r="Q193" s="159"/>
      <c r="R193" s="159"/>
      <c r="S193" s="159"/>
      <c r="T193" s="159"/>
      <c r="U193" s="144"/>
      <c r="V193" s="145"/>
      <c r="W193" s="86"/>
      <c r="X193" s="7"/>
      <c r="Y193" s="30"/>
      <c r="Z193" s="7"/>
      <c r="AA193" s="63"/>
      <c r="AB193" s="7"/>
      <c r="AC193" s="7"/>
      <c r="AD193" s="59"/>
      <c r="AE193" s="59"/>
      <c r="AF193" s="7"/>
      <c r="AG193" s="7"/>
      <c r="AH193" s="7"/>
      <c r="AI193" s="7"/>
      <c r="AJ193" s="7"/>
      <c r="AK193" s="7"/>
      <c r="AL193" s="59"/>
      <c r="AM193" s="249"/>
      <c r="AN193" s="250"/>
      <c r="AO193" s="241" t="s">
        <v>877</v>
      </c>
      <c r="AP193" s="241"/>
      <c r="AQ193" s="241"/>
      <c r="AR193" s="242"/>
      <c r="AS193" s="167">
        <f>ROUND(I191*$U$212,0)-AO196</f>
        <v>276</v>
      </c>
      <c r="AT193" s="82"/>
    </row>
    <row r="194" spans="1:46" ht="17.2" customHeight="1" x14ac:dyDescent="0.3">
      <c r="A194" s="10">
        <v>21</v>
      </c>
      <c r="B194" s="12">
        <v>8924</v>
      </c>
      <c r="C194" s="51" t="s">
        <v>1239</v>
      </c>
      <c r="D194" s="129"/>
      <c r="E194" s="130"/>
      <c r="F194" s="144"/>
      <c r="G194" s="145"/>
      <c r="H194" s="84"/>
      <c r="I194" s="140"/>
      <c r="J194" s="140"/>
      <c r="K194" s="140"/>
      <c r="L194" s="83"/>
      <c r="M194" s="2"/>
      <c r="N194" s="159"/>
      <c r="O194" s="159"/>
      <c r="P194" s="159"/>
      <c r="Q194" s="159"/>
      <c r="R194" s="159"/>
      <c r="S194" s="159"/>
      <c r="T194" s="159"/>
      <c r="U194" s="144"/>
      <c r="V194" s="87"/>
      <c r="W194" s="281" t="s">
        <v>871</v>
      </c>
      <c r="X194" s="282"/>
      <c r="Y194" s="282"/>
      <c r="Z194" s="282"/>
      <c r="AA194" s="283"/>
      <c r="AB194" s="247" t="s">
        <v>870</v>
      </c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126" t="s">
        <v>810</v>
      </c>
      <c r="AM194" s="255">
        <f>AM191</f>
        <v>0.7</v>
      </c>
      <c r="AN194" s="289"/>
      <c r="AO194" s="262"/>
      <c r="AP194" s="241"/>
      <c r="AQ194" s="241"/>
      <c r="AR194" s="242"/>
      <c r="AS194" s="167">
        <f>ROUND(ROUND(I191*$U$212,0)*AM194,0)-AO196</f>
        <v>192</v>
      </c>
      <c r="AT194" s="82"/>
    </row>
    <row r="195" spans="1:46" ht="17.2" customHeight="1" x14ac:dyDescent="0.3">
      <c r="A195" s="10">
        <v>21</v>
      </c>
      <c r="B195" s="12">
        <v>8925</v>
      </c>
      <c r="C195" s="51" t="s">
        <v>1238</v>
      </c>
      <c r="D195" s="129"/>
      <c r="E195" s="130"/>
      <c r="F195" s="144"/>
      <c r="G195" s="145"/>
      <c r="H195" s="84"/>
      <c r="I195" s="140"/>
      <c r="J195" s="140"/>
      <c r="K195" s="140"/>
      <c r="L195" s="83"/>
      <c r="M195" s="2"/>
      <c r="N195" s="159"/>
      <c r="O195" s="159"/>
      <c r="P195" s="159"/>
      <c r="Q195" s="159"/>
      <c r="R195" s="159"/>
      <c r="S195" s="159"/>
      <c r="T195" s="159"/>
      <c r="U195" s="144"/>
      <c r="V195" s="87"/>
      <c r="W195" s="281"/>
      <c r="X195" s="282"/>
      <c r="Y195" s="282"/>
      <c r="Z195" s="282"/>
      <c r="AA195" s="283"/>
      <c r="AB195" s="247" t="s">
        <v>868</v>
      </c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53" t="s">
        <v>810</v>
      </c>
      <c r="AM195" s="290">
        <f>AM192</f>
        <v>0.5</v>
      </c>
      <c r="AN195" s="291"/>
      <c r="AO195" s="134"/>
      <c r="AP195" s="130"/>
      <c r="AQ195" s="130"/>
      <c r="AR195" s="131"/>
      <c r="AS195" s="167">
        <f>ROUND(ROUND(I191*$U$212,0)*AM195,0)-5</f>
        <v>136</v>
      </c>
      <c r="AT195" s="82"/>
    </row>
    <row r="196" spans="1:46" ht="17.2" customHeight="1" x14ac:dyDescent="0.3">
      <c r="A196" s="10">
        <v>21</v>
      </c>
      <c r="B196" s="12">
        <v>8926</v>
      </c>
      <c r="C196" s="51" t="s">
        <v>1237</v>
      </c>
      <c r="D196" s="129"/>
      <c r="E196" s="130"/>
      <c r="F196" s="144"/>
      <c r="G196" s="145"/>
      <c r="H196" s="84"/>
      <c r="I196" s="140"/>
      <c r="J196" s="140"/>
      <c r="K196" s="140"/>
      <c r="L196" s="83"/>
      <c r="M196" s="239" t="s">
        <v>837</v>
      </c>
      <c r="N196" s="239"/>
      <c r="O196" s="239"/>
      <c r="P196" s="239"/>
      <c r="Q196" s="239"/>
      <c r="R196" s="239"/>
      <c r="S196" s="239"/>
      <c r="T196" s="240"/>
      <c r="U196" s="144"/>
      <c r="V196" s="145"/>
      <c r="W196" s="9"/>
      <c r="X196" s="47"/>
      <c r="Y196" s="47"/>
      <c r="Z196" s="7"/>
      <c r="AA196" s="63"/>
      <c r="AB196" s="7"/>
      <c r="AC196" s="7"/>
      <c r="AD196" s="59"/>
      <c r="AE196" s="59"/>
      <c r="AF196" s="7"/>
      <c r="AG196" s="7"/>
      <c r="AH196" s="7"/>
      <c r="AI196" s="7"/>
      <c r="AJ196" s="7"/>
      <c r="AK196" s="7"/>
      <c r="AL196" s="59"/>
      <c r="AM196" s="249"/>
      <c r="AN196" s="250"/>
      <c r="AO196" s="36">
        <f>AO184</f>
        <v>5</v>
      </c>
      <c r="AP196" s="69" t="s">
        <v>873</v>
      </c>
      <c r="AQ196" s="130"/>
      <c r="AR196" s="131"/>
      <c r="AS196" s="167">
        <f>ROUND(ROUND(I191*S198,0)*$U$212,0)-AO196</f>
        <v>266</v>
      </c>
      <c r="AT196" s="82"/>
    </row>
    <row r="197" spans="1:46" ht="17.2" customHeight="1" x14ac:dyDescent="0.3">
      <c r="A197" s="10">
        <v>21</v>
      </c>
      <c r="B197" s="12">
        <v>8927</v>
      </c>
      <c r="C197" s="51" t="s">
        <v>1236</v>
      </c>
      <c r="D197" s="129"/>
      <c r="E197" s="130"/>
      <c r="F197" s="144"/>
      <c r="G197" s="145"/>
      <c r="H197" s="84"/>
      <c r="I197" s="140"/>
      <c r="J197" s="140"/>
      <c r="K197" s="140"/>
      <c r="L197" s="83"/>
      <c r="M197" s="241"/>
      <c r="N197" s="241"/>
      <c r="O197" s="241"/>
      <c r="P197" s="241"/>
      <c r="Q197" s="241"/>
      <c r="R197" s="241"/>
      <c r="S197" s="241"/>
      <c r="T197" s="242"/>
      <c r="U197" s="144"/>
      <c r="V197" s="87"/>
      <c r="W197" s="281" t="s">
        <v>871</v>
      </c>
      <c r="X197" s="282"/>
      <c r="Y197" s="282"/>
      <c r="Z197" s="282"/>
      <c r="AA197" s="283"/>
      <c r="AB197" s="247" t="s">
        <v>870</v>
      </c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126" t="s">
        <v>810</v>
      </c>
      <c r="AM197" s="255">
        <f>AM194</f>
        <v>0.7</v>
      </c>
      <c r="AN197" s="289"/>
      <c r="AO197" s="44"/>
      <c r="AP197" s="130"/>
      <c r="AQ197" s="130"/>
      <c r="AR197" s="131"/>
      <c r="AS197" s="167">
        <f>ROUND(ROUND(ROUND(I191*S198,0)*$U$212,0)*AM197,0)-AO196</f>
        <v>185</v>
      </c>
      <c r="AT197" s="82"/>
    </row>
    <row r="198" spans="1:46" ht="17.2" customHeight="1" x14ac:dyDescent="0.3">
      <c r="A198" s="10">
        <v>21</v>
      </c>
      <c r="B198" s="12">
        <v>8928</v>
      </c>
      <c r="C198" s="51" t="s">
        <v>1235</v>
      </c>
      <c r="D198" s="129"/>
      <c r="E198" s="130"/>
      <c r="F198" s="144"/>
      <c r="G198" s="145"/>
      <c r="H198" s="102"/>
      <c r="I198" s="100"/>
      <c r="J198" s="100"/>
      <c r="K198" s="100"/>
      <c r="L198" s="104"/>
      <c r="M198" s="69"/>
      <c r="N198" s="69"/>
      <c r="O198" s="69"/>
      <c r="P198" s="69"/>
      <c r="Q198" s="69"/>
      <c r="R198" s="142" t="s">
        <v>810</v>
      </c>
      <c r="S198" s="252">
        <f>S192</f>
        <v>0.96499999999999997</v>
      </c>
      <c r="T198" s="253"/>
      <c r="U198" s="144"/>
      <c r="V198" s="87"/>
      <c r="W198" s="281"/>
      <c r="X198" s="282"/>
      <c r="Y198" s="282"/>
      <c r="Z198" s="282"/>
      <c r="AA198" s="283"/>
      <c r="AB198" s="247" t="s">
        <v>868</v>
      </c>
      <c r="AC198" s="248"/>
      <c r="AD198" s="248"/>
      <c r="AE198" s="248"/>
      <c r="AF198" s="248"/>
      <c r="AG198" s="248"/>
      <c r="AH198" s="248"/>
      <c r="AI198" s="248"/>
      <c r="AJ198" s="248"/>
      <c r="AK198" s="248"/>
      <c r="AL198" s="53" t="s">
        <v>810</v>
      </c>
      <c r="AM198" s="290">
        <f>AM195</f>
        <v>0.5</v>
      </c>
      <c r="AN198" s="291"/>
      <c r="AO198" s="44"/>
      <c r="AP198" s="130"/>
      <c r="AQ198" s="130"/>
      <c r="AR198" s="131"/>
      <c r="AS198" s="167">
        <f>ROUND(ROUND(ROUND(I191*S198,0)*$U$212,0)*AM198,0)-AO196</f>
        <v>131</v>
      </c>
      <c r="AT198" s="82"/>
    </row>
    <row r="199" spans="1:46" ht="17.2" customHeight="1" x14ac:dyDescent="0.3">
      <c r="A199" s="10">
        <v>21</v>
      </c>
      <c r="B199" s="12">
        <v>8531</v>
      </c>
      <c r="C199" s="51" t="s">
        <v>1234</v>
      </c>
      <c r="D199" s="129"/>
      <c r="E199" s="130"/>
      <c r="F199" s="144"/>
      <c r="G199" s="145"/>
      <c r="H199" s="262" t="s">
        <v>897</v>
      </c>
      <c r="I199" s="241"/>
      <c r="J199" s="241"/>
      <c r="K199" s="241"/>
      <c r="L199" s="242"/>
      <c r="M199" s="48"/>
      <c r="N199" s="76"/>
      <c r="O199" s="76"/>
      <c r="P199" s="76"/>
      <c r="Q199" s="76"/>
      <c r="R199" s="76"/>
      <c r="S199" s="76"/>
      <c r="T199" s="103"/>
      <c r="U199" s="144"/>
      <c r="V199" s="145"/>
      <c r="W199" s="86"/>
      <c r="X199" s="7"/>
      <c r="Y199" s="30"/>
      <c r="Z199" s="7"/>
      <c r="AA199" s="63"/>
      <c r="AB199" s="34"/>
      <c r="AC199" s="34"/>
      <c r="AD199" s="53"/>
      <c r="AE199" s="53"/>
      <c r="AF199" s="34"/>
      <c r="AG199" s="34"/>
      <c r="AH199" s="34"/>
      <c r="AI199" s="34"/>
      <c r="AJ199" s="34"/>
      <c r="AK199" s="34"/>
      <c r="AL199" s="53"/>
      <c r="AM199" s="290"/>
      <c r="AN199" s="290"/>
      <c r="AO199" s="127"/>
      <c r="AP199" s="127"/>
      <c r="AQ199" s="127"/>
      <c r="AR199" s="128"/>
      <c r="AS199" s="178">
        <f>ROUND(I203*$U$212,0)</f>
        <v>262</v>
      </c>
      <c r="AT199" s="82"/>
    </row>
    <row r="200" spans="1:46" ht="17.2" customHeight="1" x14ac:dyDescent="0.3">
      <c r="A200" s="10">
        <v>21</v>
      </c>
      <c r="B200" s="12">
        <v>8532</v>
      </c>
      <c r="C200" s="51" t="s">
        <v>1233</v>
      </c>
      <c r="D200" s="129"/>
      <c r="E200" s="130"/>
      <c r="F200" s="144"/>
      <c r="G200" s="145"/>
      <c r="H200" s="262"/>
      <c r="I200" s="241"/>
      <c r="J200" s="241"/>
      <c r="K200" s="241"/>
      <c r="L200" s="242"/>
      <c r="M200" s="84"/>
      <c r="N200" s="140"/>
      <c r="O200" s="140"/>
      <c r="P200" s="140"/>
      <c r="Q200" s="140"/>
      <c r="R200" s="140"/>
      <c r="S200" s="140"/>
      <c r="T200" s="83"/>
      <c r="U200" s="144"/>
      <c r="V200" s="87"/>
      <c r="W200" s="281" t="s">
        <v>871</v>
      </c>
      <c r="X200" s="282"/>
      <c r="Y200" s="282"/>
      <c r="Z200" s="282"/>
      <c r="AA200" s="282"/>
      <c r="AB200" s="247" t="s">
        <v>870</v>
      </c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53" t="s">
        <v>810</v>
      </c>
      <c r="AM200" s="290">
        <f>AM197</f>
        <v>0.7</v>
      </c>
      <c r="AN200" s="290"/>
      <c r="AO200" s="127"/>
      <c r="AP200" s="127"/>
      <c r="AQ200" s="127"/>
      <c r="AR200" s="128"/>
      <c r="AS200" s="178">
        <f>ROUND(ROUND(I203*$U$212,0)*AM200,0)</f>
        <v>183</v>
      </c>
      <c r="AT200" s="82"/>
    </row>
    <row r="201" spans="1:46" ht="17.2" customHeight="1" x14ac:dyDescent="0.3">
      <c r="A201" s="10">
        <v>21</v>
      </c>
      <c r="B201" s="12">
        <v>8929</v>
      </c>
      <c r="C201" s="51" t="s">
        <v>1232</v>
      </c>
      <c r="D201" s="129"/>
      <c r="E201" s="130"/>
      <c r="F201" s="144"/>
      <c r="G201" s="145"/>
      <c r="H201" s="134"/>
      <c r="I201" s="135"/>
      <c r="J201" s="135"/>
      <c r="K201" s="135"/>
      <c r="L201" s="136"/>
      <c r="M201" s="84"/>
      <c r="N201" s="140"/>
      <c r="O201" s="140"/>
      <c r="P201" s="140"/>
      <c r="Q201" s="140"/>
      <c r="R201" s="140"/>
      <c r="S201" s="140"/>
      <c r="T201" s="83"/>
      <c r="U201" s="144"/>
      <c r="V201" s="87"/>
      <c r="W201" s="281"/>
      <c r="X201" s="282"/>
      <c r="Y201" s="282"/>
      <c r="Z201" s="282"/>
      <c r="AA201" s="282"/>
      <c r="AB201" s="247" t="s">
        <v>868</v>
      </c>
      <c r="AC201" s="248"/>
      <c r="AD201" s="248"/>
      <c r="AE201" s="248"/>
      <c r="AF201" s="248"/>
      <c r="AG201" s="248"/>
      <c r="AH201" s="248"/>
      <c r="AI201" s="248"/>
      <c r="AJ201" s="248"/>
      <c r="AK201" s="248"/>
      <c r="AL201" s="53" t="s">
        <v>810</v>
      </c>
      <c r="AM201" s="290">
        <f>AM198</f>
        <v>0.5</v>
      </c>
      <c r="AN201" s="290"/>
      <c r="AO201" s="133"/>
      <c r="AP201" s="127"/>
      <c r="AQ201" s="127"/>
      <c r="AR201" s="128"/>
      <c r="AS201" s="179">
        <f>ROUND(ROUND(I203*$U$212,0)*AM201,0)</f>
        <v>131</v>
      </c>
      <c r="AT201" s="83"/>
    </row>
    <row r="202" spans="1:46" ht="17.2" customHeight="1" x14ac:dyDescent="0.3">
      <c r="A202" s="10">
        <v>21</v>
      </c>
      <c r="B202" s="12">
        <v>8533</v>
      </c>
      <c r="C202" s="51" t="s">
        <v>1231</v>
      </c>
      <c r="D202" s="129"/>
      <c r="E202" s="130"/>
      <c r="F202" s="144"/>
      <c r="G202" s="145"/>
      <c r="H202" s="44"/>
      <c r="I202" s="2"/>
      <c r="M202" s="243" t="s">
        <v>837</v>
      </c>
      <c r="N202" s="239"/>
      <c r="O202" s="239"/>
      <c r="P202" s="239"/>
      <c r="Q202" s="239"/>
      <c r="R202" s="239"/>
      <c r="S202" s="239"/>
      <c r="T202" s="240"/>
      <c r="U202" s="144"/>
      <c r="V202" s="145"/>
      <c r="W202" s="9"/>
      <c r="X202" s="47"/>
      <c r="Y202" s="47"/>
      <c r="Z202" s="7"/>
      <c r="AA202" s="63"/>
      <c r="AB202" s="34"/>
      <c r="AC202" s="34"/>
      <c r="AD202" s="53"/>
      <c r="AE202" s="53"/>
      <c r="AF202" s="34"/>
      <c r="AG202" s="34"/>
      <c r="AH202" s="34"/>
      <c r="AI202" s="34"/>
      <c r="AJ202" s="34"/>
      <c r="AK202" s="34"/>
      <c r="AL202" s="53"/>
      <c r="AM202" s="290"/>
      <c r="AN202" s="290"/>
      <c r="AO202" s="34"/>
      <c r="AP202" s="127"/>
      <c r="AQ202" s="127"/>
      <c r="AR202" s="128"/>
      <c r="AS202" s="181">
        <f>ROUND(ROUND(I203*S204,0)*$U$212,0)</f>
        <v>253</v>
      </c>
      <c r="AT202" s="82"/>
    </row>
    <row r="203" spans="1:46" ht="17.2" customHeight="1" x14ac:dyDescent="0.3">
      <c r="A203" s="10">
        <v>21</v>
      </c>
      <c r="B203" s="12">
        <v>8534</v>
      </c>
      <c r="C203" s="51" t="s">
        <v>1230</v>
      </c>
      <c r="D203" s="129"/>
      <c r="E203" s="130"/>
      <c r="F203" s="144"/>
      <c r="G203" s="145"/>
      <c r="H203" s="44"/>
      <c r="I203" s="295">
        <f>'5療養介護(基本)'!I202</f>
        <v>374</v>
      </c>
      <c r="J203" s="295"/>
      <c r="K203" s="43" t="s">
        <v>809</v>
      </c>
      <c r="L203" s="43"/>
      <c r="M203" s="262"/>
      <c r="N203" s="241"/>
      <c r="O203" s="241"/>
      <c r="P203" s="241"/>
      <c r="Q203" s="241"/>
      <c r="R203" s="241"/>
      <c r="S203" s="241"/>
      <c r="T203" s="242"/>
      <c r="U203" s="144"/>
      <c r="V203" s="87"/>
      <c r="W203" s="281" t="s">
        <v>871</v>
      </c>
      <c r="X203" s="282"/>
      <c r="Y203" s="282"/>
      <c r="Z203" s="282"/>
      <c r="AA203" s="282"/>
      <c r="AB203" s="247" t="s">
        <v>870</v>
      </c>
      <c r="AC203" s="248"/>
      <c r="AD203" s="248"/>
      <c r="AE203" s="248"/>
      <c r="AF203" s="248"/>
      <c r="AG203" s="248"/>
      <c r="AH203" s="248"/>
      <c r="AI203" s="248"/>
      <c r="AJ203" s="248"/>
      <c r="AK203" s="248"/>
      <c r="AL203" s="53" t="s">
        <v>810</v>
      </c>
      <c r="AM203" s="290">
        <f>AM200</f>
        <v>0.7</v>
      </c>
      <c r="AN203" s="290"/>
      <c r="AO203" s="34"/>
      <c r="AP203" s="127"/>
      <c r="AQ203" s="127"/>
      <c r="AR203" s="128"/>
      <c r="AS203" s="178">
        <f>ROUND(ROUND(ROUND(I203*S204,0)*$U$212,0)*AM203,0)</f>
        <v>177</v>
      </c>
      <c r="AT203" s="82"/>
    </row>
    <row r="204" spans="1:46" ht="17.2" customHeight="1" x14ac:dyDescent="0.3">
      <c r="A204" s="10">
        <v>21</v>
      </c>
      <c r="B204" s="12">
        <v>8930</v>
      </c>
      <c r="C204" s="51" t="s">
        <v>1229</v>
      </c>
      <c r="D204" s="129"/>
      <c r="E204" s="130"/>
      <c r="F204" s="146"/>
      <c r="G204" s="147"/>
      <c r="H204" s="44"/>
      <c r="I204" s="140"/>
      <c r="J204" s="140"/>
      <c r="K204" s="140"/>
      <c r="L204" s="83"/>
      <c r="M204" s="42"/>
      <c r="N204" s="8"/>
      <c r="O204" s="100"/>
      <c r="P204" s="100"/>
      <c r="Q204" s="100"/>
      <c r="R204" s="126" t="s">
        <v>810</v>
      </c>
      <c r="S204" s="236">
        <f>S198</f>
        <v>0.96499999999999997</v>
      </c>
      <c r="T204" s="237"/>
      <c r="U204" s="144"/>
      <c r="V204" s="87"/>
      <c r="W204" s="281"/>
      <c r="X204" s="282"/>
      <c r="Y204" s="282"/>
      <c r="Z204" s="282"/>
      <c r="AA204" s="282"/>
      <c r="AB204" s="247" t="s">
        <v>868</v>
      </c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53" t="s">
        <v>810</v>
      </c>
      <c r="AM204" s="290">
        <f>AM201</f>
        <v>0.5</v>
      </c>
      <c r="AN204" s="290"/>
      <c r="AO204" s="7"/>
      <c r="AP204" s="63"/>
      <c r="AQ204" s="63"/>
      <c r="AR204" s="117"/>
      <c r="AS204" s="178">
        <f>ROUND(ROUND(ROUND(I203*S204,0)*$U$212,0)*AM204,0)</f>
        <v>127</v>
      </c>
      <c r="AT204" s="82"/>
    </row>
    <row r="205" spans="1:46" ht="17.2" customHeight="1" x14ac:dyDescent="0.3">
      <c r="A205" s="10">
        <v>21</v>
      </c>
      <c r="B205" s="12">
        <v>8931</v>
      </c>
      <c r="C205" s="51" t="s">
        <v>1228</v>
      </c>
      <c r="D205" s="129"/>
      <c r="E205" s="130"/>
      <c r="F205" s="146"/>
      <c r="G205" s="147"/>
      <c r="H205" s="84"/>
      <c r="I205" s="140"/>
      <c r="J205" s="140"/>
      <c r="K205" s="140"/>
      <c r="L205" s="83"/>
      <c r="M205" s="2"/>
      <c r="N205" s="159"/>
      <c r="O205" s="159"/>
      <c r="P205" s="159"/>
      <c r="Q205" s="159"/>
      <c r="R205" s="159"/>
      <c r="S205" s="159"/>
      <c r="T205" s="159"/>
      <c r="U205" s="146"/>
      <c r="V205" s="147"/>
      <c r="W205" s="86"/>
      <c r="X205" s="7"/>
      <c r="Y205" s="30"/>
      <c r="Z205" s="7"/>
      <c r="AA205" s="63"/>
      <c r="AB205" s="7"/>
      <c r="AC205" s="7"/>
      <c r="AD205" s="59"/>
      <c r="AE205" s="59"/>
      <c r="AF205" s="7"/>
      <c r="AG205" s="7"/>
      <c r="AH205" s="7"/>
      <c r="AI205" s="7"/>
      <c r="AJ205" s="7"/>
      <c r="AK205" s="7"/>
      <c r="AL205" s="59"/>
      <c r="AM205" s="249"/>
      <c r="AN205" s="250"/>
      <c r="AO205" s="241" t="s">
        <v>877</v>
      </c>
      <c r="AP205" s="241"/>
      <c r="AQ205" s="241"/>
      <c r="AR205" s="242"/>
      <c r="AS205" s="167">
        <f>ROUND(I203*$U$212,0)-AO208</f>
        <v>257</v>
      </c>
      <c r="AT205" s="82"/>
    </row>
    <row r="206" spans="1:46" ht="17.2" customHeight="1" x14ac:dyDescent="0.3">
      <c r="A206" s="10">
        <v>21</v>
      </c>
      <c r="B206" s="12">
        <v>8932</v>
      </c>
      <c r="C206" s="51" t="s">
        <v>1227</v>
      </c>
      <c r="D206" s="129"/>
      <c r="E206" s="130"/>
      <c r="F206" s="146"/>
      <c r="G206" s="147"/>
      <c r="H206" s="84"/>
      <c r="I206" s="140"/>
      <c r="J206" s="140"/>
      <c r="K206" s="140"/>
      <c r="L206" s="83"/>
      <c r="M206" s="2"/>
      <c r="N206" s="159"/>
      <c r="O206" s="159"/>
      <c r="P206" s="159"/>
      <c r="Q206" s="159"/>
      <c r="R206" s="159"/>
      <c r="S206" s="159"/>
      <c r="T206" s="159"/>
      <c r="U206" s="146"/>
      <c r="V206" s="160"/>
      <c r="W206" s="281" t="s">
        <v>871</v>
      </c>
      <c r="X206" s="282"/>
      <c r="Y206" s="282"/>
      <c r="Z206" s="282"/>
      <c r="AA206" s="283"/>
      <c r="AB206" s="247" t="s">
        <v>870</v>
      </c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126" t="s">
        <v>810</v>
      </c>
      <c r="AM206" s="255">
        <f>AM203</f>
        <v>0.7</v>
      </c>
      <c r="AN206" s="289"/>
      <c r="AO206" s="262"/>
      <c r="AP206" s="241"/>
      <c r="AQ206" s="241"/>
      <c r="AR206" s="242"/>
      <c r="AS206" s="167">
        <f>ROUND(ROUND(I203*$U$212,0)*AM206,0)-AO208</f>
        <v>178</v>
      </c>
      <c r="AT206" s="82"/>
    </row>
    <row r="207" spans="1:46" ht="17.2" customHeight="1" x14ac:dyDescent="0.3">
      <c r="A207" s="10">
        <v>21</v>
      </c>
      <c r="B207" s="12">
        <v>8933</v>
      </c>
      <c r="C207" s="51" t="s">
        <v>1226</v>
      </c>
      <c r="D207" s="129"/>
      <c r="E207" s="130"/>
      <c r="F207" s="146"/>
      <c r="G207" s="147"/>
      <c r="H207" s="84"/>
      <c r="I207" s="140"/>
      <c r="J207" s="140"/>
      <c r="K207" s="140"/>
      <c r="L207" s="83"/>
      <c r="M207" s="2"/>
      <c r="N207" s="159"/>
      <c r="O207" s="159"/>
      <c r="P207" s="159"/>
      <c r="Q207" s="159"/>
      <c r="R207" s="159"/>
      <c r="S207" s="159"/>
      <c r="T207" s="159"/>
      <c r="U207" s="146"/>
      <c r="V207" s="160"/>
      <c r="W207" s="281"/>
      <c r="X207" s="282"/>
      <c r="Y207" s="282"/>
      <c r="Z207" s="282"/>
      <c r="AA207" s="283"/>
      <c r="AB207" s="247" t="s">
        <v>868</v>
      </c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53" t="s">
        <v>810</v>
      </c>
      <c r="AM207" s="290">
        <f>AM204</f>
        <v>0.5</v>
      </c>
      <c r="AN207" s="291"/>
      <c r="AO207" s="134"/>
      <c r="AP207" s="130"/>
      <c r="AQ207" s="130"/>
      <c r="AR207" s="131"/>
      <c r="AS207" s="167">
        <f>ROUND(ROUND(I203*$U$212,0)*AM207,0)-5</f>
        <v>126</v>
      </c>
      <c r="AT207" s="82"/>
    </row>
    <row r="208" spans="1:46" ht="17.2" customHeight="1" x14ac:dyDescent="0.3">
      <c r="A208" s="10">
        <v>21</v>
      </c>
      <c r="B208" s="12">
        <v>8934</v>
      </c>
      <c r="C208" s="51" t="s">
        <v>1225</v>
      </c>
      <c r="D208" s="129"/>
      <c r="E208" s="130"/>
      <c r="F208" s="146"/>
      <c r="G208" s="147"/>
      <c r="H208" s="84"/>
      <c r="I208" s="140"/>
      <c r="J208" s="140"/>
      <c r="K208" s="140"/>
      <c r="L208" s="83"/>
      <c r="M208" s="239" t="s">
        <v>837</v>
      </c>
      <c r="N208" s="239"/>
      <c r="O208" s="239"/>
      <c r="P208" s="239"/>
      <c r="Q208" s="239"/>
      <c r="R208" s="239"/>
      <c r="S208" s="239"/>
      <c r="T208" s="240"/>
      <c r="U208" s="146"/>
      <c r="V208" s="147"/>
      <c r="W208" s="9"/>
      <c r="X208" s="47"/>
      <c r="Y208" s="47"/>
      <c r="Z208" s="7"/>
      <c r="AA208" s="63"/>
      <c r="AB208" s="7"/>
      <c r="AC208" s="7"/>
      <c r="AD208" s="59"/>
      <c r="AE208" s="59"/>
      <c r="AF208" s="7"/>
      <c r="AG208" s="7"/>
      <c r="AH208" s="7"/>
      <c r="AI208" s="7"/>
      <c r="AJ208" s="7"/>
      <c r="AK208" s="7"/>
      <c r="AL208" s="59"/>
      <c r="AM208" s="249"/>
      <c r="AN208" s="250"/>
      <c r="AO208" s="36">
        <f>AO196</f>
        <v>5</v>
      </c>
      <c r="AP208" s="69" t="s">
        <v>873</v>
      </c>
      <c r="AQ208" s="130"/>
      <c r="AR208" s="131"/>
      <c r="AS208" s="167">
        <f>ROUND(ROUND(I203*S210,0)*$U$212,0)-AO208</f>
        <v>248</v>
      </c>
      <c r="AT208" s="82"/>
    </row>
    <row r="209" spans="1:46" ht="17.2" customHeight="1" x14ac:dyDescent="0.3">
      <c r="A209" s="10">
        <v>21</v>
      </c>
      <c r="B209" s="12">
        <v>8935</v>
      </c>
      <c r="C209" s="51" t="s">
        <v>1224</v>
      </c>
      <c r="D209" s="129"/>
      <c r="E209" s="130"/>
      <c r="F209" s="146"/>
      <c r="G209" s="147"/>
      <c r="H209" s="84"/>
      <c r="I209" s="140"/>
      <c r="J209" s="140"/>
      <c r="K209" s="140"/>
      <c r="L209" s="83"/>
      <c r="M209" s="241"/>
      <c r="N209" s="241"/>
      <c r="O209" s="241"/>
      <c r="P209" s="241"/>
      <c r="Q209" s="241"/>
      <c r="R209" s="241"/>
      <c r="S209" s="241"/>
      <c r="T209" s="242"/>
      <c r="U209" s="146"/>
      <c r="V209" s="160"/>
      <c r="W209" s="281" t="s">
        <v>871</v>
      </c>
      <c r="X209" s="282"/>
      <c r="Y209" s="282"/>
      <c r="Z209" s="282"/>
      <c r="AA209" s="283"/>
      <c r="AB209" s="247" t="s">
        <v>870</v>
      </c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126" t="s">
        <v>810</v>
      </c>
      <c r="AM209" s="255">
        <f>AM206</f>
        <v>0.7</v>
      </c>
      <c r="AN209" s="289"/>
      <c r="AO209" s="44"/>
      <c r="AP209" s="130"/>
      <c r="AQ209" s="130"/>
      <c r="AR209" s="131"/>
      <c r="AS209" s="167">
        <f>ROUND(ROUND(ROUND(I203*S210,0)*$U$212,0)*AM209,0)-AO208</f>
        <v>172</v>
      </c>
      <c r="AT209" s="82"/>
    </row>
    <row r="210" spans="1:46" ht="17.2" customHeight="1" x14ac:dyDescent="0.3">
      <c r="A210" s="10">
        <v>21</v>
      </c>
      <c r="B210" s="12">
        <v>8936</v>
      </c>
      <c r="C210" s="51" t="s">
        <v>1223</v>
      </c>
      <c r="D210" s="129"/>
      <c r="E210" s="130"/>
      <c r="F210" s="146"/>
      <c r="G210" s="147"/>
      <c r="H210" s="84"/>
      <c r="I210" s="140"/>
      <c r="J210" s="140"/>
      <c r="K210" s="140"/>
      <c r="L210" s="83"/>
      <c r="M210" s="69"/>
      <c r="N210" s="69"/>
      <c r="O210" s="69"/>
      <c r="P210" s="69"/>
      <c r="Q210" s="69"/>
      <c r="R210" s="142" t="s">
        <v>810</v>
      </c>
      <c r="S210" s="252">
        <f>S204</f>
        <v>0.96499999999999997</v>
      </c>
      <c r="T210" s="253"/>
      <c r="U210" s="146"/>
      <c r="V210" s="160"/>
      <c r="W210" s="281"/>
      <c r="X210" s="282"/>
      <c r="Y210" s="282"/>
      <c r="Z210" s="282"/>
      <c r="AA210" s="283"/>
      <c r="AB210" s="247" t="s">
        <v>868</v>
      </c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53" t="s">
        <v>810</v>
      </c>
      <c r="AM210" s="290">
        <f>AM207</f>
        <v>0.5</v>
      </c>
      <c r="AN210" s="291"/>
      <c r="AO210" s="44"/>
      <c r="AP210" s="130"/>
      <c r="AQ210" s="130"/>
      <c r="AR210" s="131"/>
      <c r="AS210" s="167">
        <f>ROUND(ROUND(ROUND(I203*S210,0)*$U$212,0)*AM210,0)-AO208</f>
        <v>122</v>
      </c>
      <c r="AT210" s="82"/>
    </row>
    <row r="211" spans="1:46" ht="17.2" customHeight="1" x14ac:dyDescent="0.3">
      <c r="A211" s="10">
        <v>21</v>
      </c>
      <c r="B211" s="12">
        <v>8541</v>
      </c>
      <c r="C211" s="51" t="s">
        <v>1222</v>
      </c>
      <c r="D211" s="129"/>
      <c r="E211" s="130"/>
      <c r="F211" s="129"/>
      <c r="G211" s="130"/>
      <c r="H211" s="243" t="s">
        <v>884</v>
      </c>
      <c r="I211" s="239"/>
      <c r="J211" s="239"/>
      <c r="K211" s="239"/>
      <c r="L211" s="240"/>
      <c r="M211" s="48"/>
      <c r="N211" s="76"/>
      <c r="O211" s="76"/>
      <c r="P211" s="76"/>
      <c r="Q211" s="76"/>
      <c r="R211" s="76"/>
      <c r="S211" s="76"/>
      <c r="T211" s="103"/>
      <c r="U211" s="296" t="s">
        <v>810</v>
      </c>
      <c r="V211" s="297"/>
      <c r="W211" s="86"/>
      <c r="X211" s="7"/>
      <c r="Y211" s="30"/>
      <c r="Z211" s="7"/>
      <c r="AA211" s="63"/>
      <c r="AB211" s="34"/>
      <c r="AC211" s="34"/>
      <c r="AD211" s="53"/>
      <c r="AE211" s="53"/>
      <c r="AF211" s="34"/>
      <c r="AG211" s="34"/>
      <c r="AH211" s="34"/>
      <c r="AI211" s="34"/>
      <c r="AJ211" s="34"/>
      <c r="AK211" s="34"/>
      <c r="AL211" s="53"/>
      <c r="AM211" s="290"/>
      <c r="AN211" s="290"/>
      <c r="AO211" s="127"/>
      <c r="AP211" s="127"/>
      <c r="AQ211" s="127"/>
      <c r="AR211" s="128"/>
      <c r="AS211" s="178">
        <f>ROUND(I215*$U$212,0)</f>
        <v>248</v>
      </c>
      <c r="AT211" s="82"/>
    </row>
    <row r="212" spans="1:46" ht="17.2" customHeight="1" x14ac:dyDescent="0.3">
      <c r="A212" s="10">
        <v>21</v>
      </c>
      <c r="B212" s="12">
        <v>8542</v>
      </c>
      <c r="C212" s="51" t="s">
        <v>1221</v>
      </c>
      <c r="D212" s="129"/>
      <c r="E212" s="130"/>
      <c r="F212" s="129"/>
      <c r="G212" s="130"/>
      <c r="H212" s="262"/>
      <c r="I212" s="241"/>
      <c r="J212" s="241"/>
      <c r="K212" s="241"/>
      <c r="L212" s="242"/>
      <c r="M212" s="84"/>
      <c r="N212" s="140"/>
      <c r="O212" s="140"/>
      <c r="P212" s="140"/>
      <c r="Q212" s="140"/>
      <c r="R212" s="140"/>
      <c r="S212" s="140"/>
      <c r="T212" s="83"/>
      <c r="U212" s="287">
        <f>U140</f>
        <v>0.7</v>
      </c>
      <c r="V212" s="288"/>
      <c r="W212" s="281" t="s">
        <v>871</v>
      </c>
      <c r="X212" s="282"/>
      <c r="Y212" s="282"/>
      <c r="Z212" s="282"/>
      <c r="AA212" s="282"/>
      <c r="AB212" s="247" t="s">
        <v>870</v>
      </c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53" t="s">
        <v>810</v>
      </c>
      <c r="AM212" s="290">
        <f>AM209</f>
        <v>0.7</v>
      </c>
      <c r="AN212" s="290"/>
      <c r="AO212" s="127"/>
      <c r="AP212" s="127"/>
      <c r="AQ212" s="127"/>
      <c r="AR212" s="128"/>
      <c r="AS212" s="178">
        <f>ROUND(ROUND(I215*$U$212,0)*AM212,0)</f>
        <v>174</v>
      </c>
      <c r="AT212" s="82"/>
    </row>
    <row r="213" spans="1:46" ht="17.2" customHeight="1" x14ac:dyDescent="0.3">
      <c r="A213" s="10">
        <v>21</v>
      </c>
      <c r="B213" s="12">
        <v>8937</v>
      </c>
      <c r="C213" s="51" t="s">
        <v>1220</v>
      </c>
      <c r="D213" s="129"/>
      <c r="E213" s="130"/>
      <c r="F213" s="129"/>
      <c r="G213" s="130"/>
      <c r="H213" s="134"/>
      <c r="I213" s="135"/>
      <c r="J213" s="135"/>
      <c r="K213" s="135"/>
      <c r="L213" s="136"/>
      <c r="M213" s="84"/>
      <c r="N213" s="140"/>
      <c r="O213" s="140"/>
      <c r="P213" s="140"/>
      <c r="Q213" s="140"/>
      <c r="R213" s="140"/>
      <c r="S213" s="140"/>
      <c r="T213" s="83"/>
      <c r="U213" s="90"/>
      <c r="V213" s="89"/>
      <c r="W213" s="281"/>
      <c r="X213" s="282"/>
      <c r="Y213" s="282"/>
      <c r="Z213" s="282"/>
      <c r="AA213" s="282"/>
      <c r="AB213" s="247" t="s">
        <v>868</v>
      </c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53" t="s">
        <v>810</v>
      </c>
      <c r="AM213" s="290">
        <f>AM210</f>
        <v>0.5</v>
      </c>
      <c r="AN213" s="290"/>
      <c r="AO213" s="133"/>
      <c r="AP213" s="127"/>
      <c r="AQ213" s="127"/>
      <c r="AR213" s="128"/>
      <c r="AS213" s="178">
        <f>ROUND(ROUND(I215*$U$212,0)*AM213,0)</f>
        <v>124</v>
      </c>
      <c r="AT213" s="82"/>
    </row>
    <row r="214" spans="1:46" ht="17.2" customHeight="1" x14ac:dyDescent="0.3">
      <c r="A214" s="10">
        <v>21</v>
      </c>
      <c r="B214" s="12">
        <v>8543</v>
      </c>
      <c r="C214" s="51" t="s">
        <v>1219</v>
      </c>
      <c r="D214" s="129"/>
      <c r="E214" s="130"/>
      <c r="F214" s="129"/>
      <c r="G214" s="130"/>
      <c r="H214" s="44"/>
      <c r="I214" s="2"/>
      <c r="M214" s="243" t="s">
        <v>837</v>
      </c>
      <c r="N214" s="239"/>
      <c r="O214" s="239"/>
      <c r="P214" s="239"/>
      <c r="Q214" s="239"/>
      <c r="R214" s="239"/>
      <c r="S214" s="239"/>
      <c r="T214" s="240"/>
      <c r="U214" s="88"/>
      <c r="V214" s="69"/>
      <c r="W214" s="9"/>
      <c r="X214" s="47"/>
      <c r="Y214" s="47"/>
      <c r="Z214" s="7"/>
      <c r="AA214" s="63"/>
      <c r="AB214" s="34"/>
      <c r="AC214" s="34"/>
      <c r="AD214" s="53"/>
      <c r="AE214" s="53"/>
      <c r="AF214" s="34"/>
      <c r="AG214" s="34"/>
      <c r="AH214" s="34"/>
      <c r="AI214" s="34"/>
      <c r="AJ214" s="34"/>
      <c r="AK214" s="34"/>
      <c r="AL214" s="53"/>
      <c r="AM214" s="290"/>
      <c r="AN214" s="290"/>
      <c r="AO214" s="34"/>
      <c r="AP214" s="127"/>
      <c r="AQ214" s="127"/>
      <c r="AR214" s="128"/>
      <c r="AS214" s="178">
        <f>ROUND(ROUND(I215*S216,0)*$U$212,0)</f>
        <v>239</v>
      </c>
      <c r="AT214" s="82"/>
    </row>
    <row r="215" spans="1:46" ht="17.2" customHeight="1" x14ac:dyDescent="0.3">
      <c r="A215" s="10">
        <v>21</v>
      </c>
      <c r="B215" s="12">
        <v>8544</v>
      </c>
      <c r="C215" s="51" t="s">
        <v>1218</v>
      </c>
      <c r="D215" s="44"/>
      <c r="E215" s="83"/>
      <c r="F215" s="44"/>
      <c r="G215" s="83"/>
      <c r="H215" s="44"/>
      <c r="I215" s="295">
        <f>'5療養介護(基本)'!I214</f>
        <v>354</v>
      </c>
      <c r="J215" s="295"/>
      <c r="K215" s="43" t="s">
        <v>809</v>
      </c>
      <c r="L215" s="43"/>
      <c r="M215" s="262"/>
      <c r="N215" s="241"/>
      <c r="O215" s="241"/>
      <c r="P215" s="241"/>
      <c r="Q215" s="241"/>
      <c r="R215" s="241"/>
      <c r="S215" s="241"/>
      <c r="T215" s="242"/>
      <c r="U215" s="44"/>
      <c r="V215" s="43"/>
      <c r="W215" s="281" t="s">
        <v>871</v>
      </c>
      <c r="X215" s="282"/>
      <c r="Y215" s="282"/>
      <c r="Z215" s="282"/>
      <c r="AA215" s="282"/>
      <c r="AB215" s="247" t="s">
        <v>870</v>
      </c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53" t="s">
        <v>810</v>
      </c>
      <c r="AM215" s="290">
        <f>AM212</f>
        <v>0.7</v>
      </c>
      <c r="AN215" s="290"/>
      <c r="AO215" s="34"/>
      <c r="AP215" s="127"/>
      <c r="AQ215" s="127"/>
      <c r="AR215" s="128"/>
      <c r="AS215" s="91">
        <f>ROUND(ROUND(ROUND(I215*S216,0)*$U$212,0)*AM215,0)</f>
        <v>167</v>
      </c>
      <c r="AT215" s="82"/>
    </row>
    <row r="216" spans="1:46" ht="17.2" customHeight="1" x14ac:dyDescent="0.3">
      <c r="A216" s="10">
        <v>21</v>
      </c>
      <c r="B216" s="12">
        <v>8938</v>
      </c>
      <c r="C216" s="51" t="s">
        <v>1217</v>
      </c>
      <c r="D216" s="84"/>
      <c r="E216" s="83"/>
      <c r="F216" s="84"/>
      <c r="G216" s="83"/>
      <c r="H216" s="44"/>
      <c r="I216" s="140"/>
      <c r="J216" s="140"/>
      <c r="K216" s="140"/>
      <c r="L216" s="83"/>
      <c r="M216" s="42"/>
      <c r="N216" s="8"/>
      <c r="O216" s="100"/>
      <c r="P216" s="100"/>
      <c r="Q216" s="100"/>
      <c r="R216" s="126" t="s">
        <v>810</v>
      </c>
      <c r="S216" s="236">
        <f>S210</f>
        <v>0.96499999999999997</v>
      </c>
      <c r="T216" s="237"/>
      <c r="U216" s="44"/>
      <c r="V216" s="43"/>
      <c r="W216" s="281"/>
      <c r="X216" s="282"/>
      <c r="Y216" s="282"/>
      <c r="Z216" s="282"/>
      <c r="AA216" s="282"/>
      <c r="AB216" s="247" t="s">
        <v>868</v>
      </c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53" t="s">
        <v>810</v>
      </c>
      <c r="AM216" s="290">
        <f>AM213</f>
        <v>0.5</v>
      </c>
      <c r="AN216" s="290"/>
      <c r="AO216" s="7"/>
      <c r="AP216" s="63"/>
      <c r="AQ216" s="63"/>
      <c r="AR216" s="117"/>
      <c r="AS216" s="182">
        <f>ROUND(ROUND(ROUND(I215*S216,0)*$U$212,0)*AM216,0)</f>
        <v>120</v>
      </c>
      <c r="AT216" s="82"/>
    </row>
    <row r="217" spans="1:46" ht="17.2" customHeight="1" x14ac:dyDescent="0.3">
      <c r="A217" s="10">
        <v>21</v>
      </c>
      <c r="B217" s="12">
        <v>8939</v>
      </c>
      <c r="C217" s="51" t="s">
        <v>1216</v>
      </c>
      <c r="D217" s="84"/>
      <c r="E217" s="83"/>
      <c r="F217" s="84"/>
      <c r="G217" s="83"/>
      <c r="H217" s="84"/>
      <c r="I217" s="140"/>
      <c r="J217" s="140"/>
      <c r="K217" s="140"/>
      <c r="L217" s="83"/>
      <c r="M217" s="2"/>
      <c r="N217" s="159"/>
      <c r="O217" s="159"/>
      <c r="P217" s="159"/>
      <c r="Q217" s="159"/>
      <c r="R217" s="159"/>
      <c r="S217" s="159"/>
      <c r="T217" s="159"/>
      <c r="U217" s="44"/>
      <c r="V217" s="2"/>
      <c r="W217" s="86"/>
      <c r="X217" s="7"/>
      <c r="Y217" s="30"/>
      <c r="Z217" s="7"/>
      <c r="AA217" s="63"/>
      <c r="AB217" s="7"/>
      <c r="AC217" s="7"/>
      <c r="AD217" s="59"/>
      <c r="AE217" s="59"/>
      <c r="AF217" s="7"/>
      <c r="AG217" s="7"/>
      <c r="AH217" s="7"/>
      <c r="AI217" s="7"/>
      <c r="AJ217" s="7"/>
      <c r="AK217" s="7"/>
      <c r="AL217" s="59"/>
      <c r="AM217" s="249"/>
      <c r="AN217" s="250"/>
      <c r="AO217" s="241" t="s">
        <v>877</v>
      </c>
      <c r="AP217" s="241"/>
      <c r="AQ217" s="241"/>
      <c r="AR217" s="242"/>
      <c r="AS217" s="167">
        <f>ROUND(I215*$U$212,0)-AO220</f>
        <v>243</v>
      </c>
      <c r="AT217" s="82"/>
    </row>
    <row r="218" spans="1:46" ht="17.2" customHeight="1" x14ac:dyDescent="0.3">
      <c r="A218" s="10">
        <v>21</v>
      </c>
      <c r="B218" s="12">
        <v>8940</v>
      </c>
      <c r="C218" s="51" t="s">
        <v>1215</v>
      </c>
      <c r="D218" s="84"/>
      <c r="E218" s="83"/>
      <c r="F218" s="84"/>
      <c r="G218" s="83"/>
      <c r="H218" s="84"/>
      <c r="I218" s="140"/>
      <c r="J218" s="140"/>
      <c r="K218" s="140"/>
      <c r="L218" s="83"/>
      <c r="M218" s="2"/>
      <c r="N218" s="159"/>
      <c r="O218" s="159"/>
      <c r="P218" s="159"/>
      <c r="Q218" s="159"/>
      <c r="R218" s="159"/>
      <c r="S218" s="159"/>
      <c r="T218" s="159"/>
      <c r="U218" s="90"/>
      <c r="V218" s="89"/>
      <c r="W218" s="281" t="s">
        <v>871</v>
      </c>
      <c r="X218" s="282"/>
      <c r="Y218" s="282"/>
      <c r="Z218" s="282"/>
      <c r="AA218" s="283"/>
      <c r="AB218" s="247" t="s">
        <v>870</v>
      </c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126" t="s">
        <v>810</v>
      </c>
      <c r="AM218" s="255">
        <f>AM215</f>
        <v>0.7</v>
      </c>
      <c r="AN218" s="289"/>
      <c r="AO218" s="262"/>
      <c r="AP218" s="241"/>
      <c r="AQ218" s="241"/>
      <c r="AR218" s="242"/>
      <c r="AS218" s="167">
        <f>ROUND(ROUND(I215*$U$212,0)*AM218,0)-AO220</f>
        <v>169</v>
      </c>
      <c r="AT218" s="82"/>
    </row>
    <row r="219" spans="1:46" ht="17.2" customHeight="1" x14ac:dyDescent="0.3">
      <c r="A219" s="10">
        <v>21</v>
      </c>
      <c r="B219" s="12">
        <v>8941</v>
      </c>
      <c r="C219" s="51" t="s">
        <v>1214</v>
      </c>
      <c r="D219" s="84"/>
      <c r="E219" s="83"/>
      <c r="F219" s="84"/>
      <c r="G219" s="83"/>
      <c r="H219" s="84"/>
      <c r="I219" s="140"/>
      <c r="J219" s="140"/>
      <c r="K219" s="140"/>
      <c r="L219" s="83"/>
      <c r="M219" s="2"/>
      <c r="N219" s="159"/>
      <c r="O219" s="159"/>
      <c r="P219" s="159"/>
      <c r="Q219" s="159"/>
      <c r="R219" s="159"/>
      <c r="S219" s="159"/>
      <c r="T219" s="159"/>
      <c r="U219" s="90"/>
      <c r="V219" s="89"/>
      <c r="W219" s="281"/>
      <c r="X219" s="282"/>
      <c r="Y219" s="282"/>
      <c r="Z219" s="282"/>
      <c r="AA219" s="283"/>
      <c r="AB219" s="247" t="s">
        <v>868</v>
      </c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53" t="s">
        <v>810</v>
      </c>
      <c r="AM219" s="290">
        <f>AM216</f>
        <v>0.5</v>
      </c>
      <c r="AN219" s="291"/>
      <c r="AO219" s="134"/>
      <c r="AP219" s="130"/>
      <c r="AQ219" s="130"/>
      <c r="AR219" s="131"/>
      <c r="AS219" s="167">
        <f>ROUND(ROUND(I215*$U$212,0)*AM219,0)-5</f>
        <v>119</v>
      </c>
      <c r="AT219" s="82"/>
    </row>
    <row r="220" spans="1:46" ht="17.2" customHeight="1" x14ac:dyDescent="0.3">
      <c r="A220" s="10">
        <v>21</v>
      </c>
      <c r="B220" s="12">
        <v>8942</v>
      </c>
      <c r="C220" s="51" t="s">
        <v>1213</v>
      </c>
      <c r="D220" s="84"/>
      <c r="E220" s="83"/>
      <c r="F220" s="84"/>
      <c r="G220" s="83"/>
      <c r="H220" s="84"/>
      <c r="I220" s="140"/>
      <c r="J220" s="140"/>
      <c r="K220" s="140"/>
      <c r="L220" s="83"/>
      <c r="M220" s="239" t="s">
        <v>837</v>
      </c>
      <c r="N220" s="239"/>
      <c r="O220" s="239"/>
      <c r="P220" s="239"/>
      <c r="Q220" s="239"/>
      <c r="R220" s="239"/>
      <c r="S220" s="239"/>
      <c r="T220" s="240"/>
      <c r="U220" s="88"/>
      <c r="V220" s="69"/>
      <c r="W220" s="9"/>
      <c r="X220" s="47"/>
      <c r="Y220" s="47"/>
      <c r="Z220" s="7"/>
      <c r="AA220" s="63"/>
      <c r="AB220" s="7"/>
      <c r="AC220" s="7"/>
      <c r="AD220" s="59"/>
      <c r="AE220" s="59"/>
      <c r="AF220" s="7"/>
      <c r="AG220" s="7"/>
      <c r="AH220" s="7"/>
      <c r="AI220" s="7"/>
      <c r="AJ220" s="7"/>
      <c r="AK220" s="7"/>
      <c r="AL220" s="59"/>
      <c r="AM220" s="249"/>
      <c r="AN220" s="250"/>
      <c r="AO220" s="36">
        <f>AO208</f>
        <v>5</v>
      </c>
      <c r="AP220" s="69" t="s">
        <v>873</v>
      </c>
      <c r="AQ220" s="130"/>
      <c r="AR220" s="131"/>
      <c r="AS220" s="167">
        <f>ROUND(ROUND(I215*S222,0)*$U$212,0)-AO220</f>
        <v>234</v>
      </c>
      <c r="AT220" s="82"/>
    </row>
    <row r="221" spans="1:46" ht="17.2" customHeight="1" x14ac:dyDescent="0.3">
      <c r="A221" s="10">
        <v>21</v>
      </c>
      <c r="B221" s="12">
        <v>8943</v>
      </c>
      <c r="C221" s="51" t="s">
        <v>1212</v>
      </c>
      <c r="D221" s="84"/>
      <c r="E221" s="83"/>
      <c r="F221" s="84"/>
      <c r="G221" s="83"/>
      <c r="H221" s="84"/>
      <c r="I221" s="140"/>
      <c r="J221" s="140"/>
      <c r="K221" s="140"/>
      <c r="L221" s="83"/>
      <c r="M221" s="241"/>
      <c r="N221" s="241"/>
      <c r="O221" s="241"/>
      <c r="P221" s="241"/>
      <c r="Q221" s="241"/>
      <c r="R221" s="241"/>
      <c r="S221" s="241"/>
      <c r="T221" s="242"/>
      <c r="U221" s="44"/>
      <c r="V221" s="43"/>
      <c r="W221" s="281" t="s">
        <v>871</v>
      </c>
      <c r="X221" s="282"/>
      <c r="Y221" s="282"/>
      <c r="Z221" s="282"/>
      <c r="AA221" s="283"/>
      <c r="AB221" s="247" t="s">
        <v>870</v>
      </c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126" t="s">
        <v>810</v>
      </c>
      <c r="AM221" s="255">
        <f>AM218</f>
        <v>0.7</v>
      </c>
      <c r="AN221" s="289"/>
      <c r="AO221" s="44"/>
      <c r="AP221" s="130"/>
      <c r="AQ221" s="130"/>
      <c r="AR221" s="131"/>
      <c r="AS221" s="6">
        <f>ROUND(ROUND(ROUND(I215*S222,0)*$U$212,0)*AM221,0)-AO220</f>
        <v>162</v>
      </c>
      <c r="AT221" s="82"/>
    </row>
    <row r="222" spans="1:46" ht="17.2" customHeight="1" x14ac:dyDescent="0.3">
      <c r="A222" s="10">
        <v>21</v>
      </c>
      <c r="B222" s="12">
        <v>8944</v>
      </c>
      <c r="C222" s="51" t="s">
        <v>1211</v>
      </c>
      <c r="D222" s="102"/>
      <c r="E222" s="104"/>
      <c r="F222" s="102"/>
      <c r="G222" s="104"/>
      <c r="H222" s="102"/>
      <c r="I222" s="100"/>
      <c r="J222" s="100"/>
      <c r="K222" s="100"/>
      <c r="L222" s="104"/>
      <c r="M222" s="11"/>
      <c r="N222" s="11"/>
      <c r="O222" s="11"/>
      <c r="P222" s="11"/>
      <c r="Q222" s="11"/>
      <c r="R222" s="126" t="s">
        <v>810</v>
      </c>
      <c r="S222" s="236">
        <f>S216</f>
        <v>0.96499999999999997</v>
      </c>
      <c r="T222" s="237"/>
      <c r="U222" s="42"/>
      <c r="V222" s="20"/>
      <c r="W222" s="292"/>
      <c r="X222" s="293"/>
      <c r="Y222" s="293"/>
      <c r="Z222" s="293"/>
      <c r="AA222" s="294"/>
      <c r="AB222" s="247" t="s">
        <v>868</v>
      </c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59" t="s">
        <v>810</v>
      </c>
      <c r="AM222" s="249">
        <f>AM219</f>
        <v>0.5</v>
      </c>
      <c r="AN222" s="250"/>
      <c r="AO222" s="42"/>
      <c r="AP222" s="149"/>
      <c r="AQ222" s="149"/>
      <c r="AR222" s="150"/>
      <c r="AS222" s="179">
        <f>ROUND(ROUND(ROUND(I215*S222,0)*$U$212,0)*AM222,0)-AO220</f>
        <v>115</v>
      </c>
      <c r="AT222" s="81"/>
    </row>
    <row r="223" spans="1:46" ht="17.2" customHeight="1" x14ac:dyDescent="0.3">
      <c r="A223" s="10">
        <v>21</v>
      </c>
      <c r="B223" s="12">
        <v>8611</v>
      </c>
      <c r="C223" s="51" t="s">
        <v>1210</v>
      </c>
      <c r="D223" s="263" t="s">
        <v>925</v>
      </c>
      <c r="E223" s="298"/>
      <c r="F223" s="263" t="s">
        <v>924</v>
      </c>
      <c r="G223" s="264"/>
      <c r="H223" s="243" t="s">
        <v>923</v>
      </c>
      <c r="I223" s="239"/>
      <c r="J223" s="239"/>
      <c r="K223" s="239"/>
      <c r="L223" s="240"/>
      <c r="M223" s="48"/>
      <c r="N223" s="76"/>
      <c r="O223" s="76"/>
      <c r="P223" s="76"/>
      <c r="Q223" s="76"/>
      <c r="R223" s="76"/>
      <c r="S223" s="76"/>
      <c r="T223" s="103"/>
      <c r="U223" s="263" t="s">
        <v>1209</v>
      </c>
      <c r="V223" s="264"/>
      <c r="W223" s="86"/>
      <c r="X223" s="7"/>
      <c r="Y223" s="30"/>
      <c r="Z223" s="7"/>
      <c r="AA223" s="63"/>
      <c r="AB223" s="34"/>
      <c r="AC223" s="34"/>
      <c r="AD223" s="53"/>
      <c r="AE223" s="53"/>
      <c r="AF223" s="34"/>
      <c r="AG223" s="34"/>
      <c r="AH223" s="34"/>
      <c r="AI223" s="34"/>
      <c r="AJ223" s="34"/>
      <c r="AK223" s="34"/>
      <c r="AL223" s="53"/>
      <c r="AM223" s="290"/>
      <c r="AN223" s="290"/>
      <c r="AO223" s="127"/>
      <c r="AP223" s="127"/>
      <c r="AQ223" s="127"/>
      <c r="AR223" s="128"/>
      <c r="AS223" s="179">
        <f>ROUND(I227*$U$260,0)</f>
        <v>620</v>
      </c>
      <c r="AT223" s="14" t="s">
        <v>824</v>
      </c>
    </row>
    <row r="224" spans="1:46" ht="17.2" customHeight="1" x14ac:dyDescent="0.3">
      <c r="A224" s="10">
        <v>21</v>
      </c>
      <c r="B224" s="12">
        <v>8612</v>
      </c>
      <c r="C224" s="51" t="s">
        <v>1208</v>
      </c>
      <c r="D224" s="265"/>
      <c r="E224" s="299"/>
      <c r="F224" s="265"/>
      <c r="G224" s="266"/>
      <c r="H224" s="262"/>
      <c r="I224" s="241"/>
      <c r="J224" s="241"/>
      <c r="K224" s="241"/>
      <c r="L224" s="242"/>
      <c r="M224" s="84"/>
      <c r="N224" s="140"/>
      <c r="O224" s="140"/>
      <c r="P224" s="140"/>
      <c r="Q224" s="140"/>
      <c r="R224" s="140"/>
      <c r="S224" s="140"/>
      <c r="T224" s="83"/>
      <c r="U224" s="265"/>
      <c r="V224" s="299"/>
      <c r="W224" s="281" t="s">
        <v>871</v>
      </c>
      <c r="X224" s="282"/>
      <c r="Y224" s="282"/>
      <c r="Z224" s="282"/>
      <c r="AA224" s="282"/>
      <c r="AB224" s="247" t="s">
        <v>870</v>
      </c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53" t="s">
        <v>810</v>
      </c>
      <c r="AM224" s="290">
        <f>AM221</f>
        <v>0.7</v>
      </c>
      <c r="AN224" s="290"/>
      <c r="AO224" s="127"/>
      <c r="AP224" s="127"/>
      <c r="AQ224" s="127"/>
      <c r="AR224" s="128"/>
      <c r="AS224" s="179">
        <f>ROUND(ROUND(I227*$U$260,0)*AM224,0)</f>
        <v>434</v>
      </c>
      <c r="AT224" s="14"/>
    </row>
    <row r="225" spans="1:48" ht="17.2" customHeight="1" x14ac:dyDescent="0.3">
      <c r="A225" s="10">
        <v>21</v>
      </c>
      <c r="B225" s="12">
        <v>8945</v>
      </c>
      <c r="C225" s="51" t="s">
        <v>1207</v>
      </c>
      <c r="D225" s="265"/>
      <c r="E225" s="299"/>
      <c r="F225" s="265"/>
      <c r="G225" s="266"/>
      <c r="H225" s="134"/>
      <c r="I225" s="135"/>
      <c r="J225" s="135"/>
      <c r="K225" s="135"/>
      <c r="L225" s="136"/>
      <c r="M225" s="84"/>
      <c r="N225" s="140"/>
      <c r="O225" s="140"/>
      <c r="P225" s="140"/>
      <c r="Q225" s="140"/>
      <c r="R225" s="140"/>
      <c r="S225" s="140"/>
      <c r="T225" s="83"/>
      <c r="U225" s="265"/>
      <c r="V225" s="299"/>
      <c r="W225" s="281"/>
      <c r="X225" s="282"/>
      <c r="Y225" s="282"/>
      <c r="Z225" s="282"/>
      <c r="AA225" s="282"/>
      <c r="AB225" s="247" t="s">
        <v>868</v>
      </c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53" t="s">
        <v>810</v>
      </c>
      <c r="AM225" s="290">
        <f>AM222</f>
        <v>0.5</v>
      </c>
      <c r="AN225" s="290"/>
      <c r="AO225" s="133"/>
      <c r="AP225" s="127"/>
      <c r="AQ225" s="127"/>
      <c r="AR225" s="128"/>
      <c r="AS225" s="179">
        <f>ROUND(ROUND(I227*$U$260,0)*AM225,0)</f>
        <v>310</v>
      </c>
      <c r="AT225" s="141"/>
    </row>
    <row r="226" spans="1:48" ht="17.2" customHeight="1" x14ac:dyDescent="0.3">
      <c r="A226" s="10">
        <v>21</v>
      </c>
      <c r="B226" s="12">
        <v>8613</v>
      </c>
      <c r="C226" s="51" t="s">
        <v>1206</v>
      </c>
      <c r="D226" s="265"/>
      <c r="E226" s="299"/>
      <c r="F226" s="265"/>
      <c r="G226" s="266"/>
      <c r="H226" s="44"/>
      <c r="I226" s="2"/>
      <c r="M226" s="243" t="s">
        <v>837</v>
      </c>
      <c r="N226" s="239"/>
      <c r="O226" s="239"/>
      <c r="P226" s="239"/>
      <c r="Q226" s="239"/>
      <c r="R226" s="239"/>
      <c r="S226" s="239"/>
      <c r="T226" s="240"/>
      <c r="U226" s="265"/>
      <c r="V226" s="266"/>
      <c r="W226" s="9"/>
      <c r="X226" s="47"/>
      <c r="Y226" s="47"/>
      <c r="Z226" s="7"/>
      <c r="AA226" s="63"/>
      <c r="AB226" s="34"/>
      <c r="AC226" s="34"/>
      <c r="AD226" s="53"/>
      <c r="AE226" s="53"/>
      <c r="AF226" s="34"/>
      <c r="AG226" s="34"/>
      <c r="AH226" s="34"/>
      <c r="AI226" s="34"/>
      <c r="AJ226" s="34"/>
      <c r="AK226" s="34"/>
      <c r="AL226" s="53"/>
      <c r="AM226" s="290"/>
      <c r="AN226" s="290"/>
      <c r="AO226" s="34"/>
      <c r="AP226" s="127"/>
      <c r="AQ226" s="127"/>
      <c r="AR226" s="128"/>
      <c r="AS226" s="179">
        <f>ROUND(ROUND(I227*S228,0)*$U$260,0)</f>
        <v>599</v>
      </c>
      <c r="AT226" s="14"/>
    </row>
    <row r="227" spans="1:48" ht="17.2" customHeight="1" x14ac:dyDescent="0.3">
      <c r="A227" s="10">
        <v>21</v>
      </c>
      <c r="B227" s="12">
        <v>8614</v>
      </c>
      <c r="C227" s="51" t="s">
        <v>1205</v>
      </c>
      <c r="D227" s="265"/>
      <c r="E227" s="299"/>
      <c r="F227" s="265"/>
      <c r="G227" s="266"/>
      <c r="H227" s="44"/>
      <c r="I227" s="295">
        <f>'5療養介護(基本)'!I226</f>
        <v>886</v>
      </c>
      <c r="J227" s="295"/>
      <c r="K227" s="43" t="s">
        <v>809</v>
      </c>
      <c r="L227" s="43"/>
      <c r="M227" s="262"/>
      <c r="N227" s="241"/>
      <c r="O227" s="241"/>
      <c r="P227" s="241"/>
      <c r="Q227" s="241"/>
      <c r="R227" s="241"/>
      <c r="S227" s="241"/>
      <c r="T227" s="242"/>
      <c r="U227" s="265"/>
      <c r="V227" s="299"/>
      <c r="W227" s="281" t="s">
        <v>871</v>
      </c>
      <c r="X227" s="282"/>
      <c r="Y227" s="282"/>
      <c r="Z227" s="282"/>
      <c r="AA227" s="282"/>
      <c r="AB227" s="247" t="s">
        <v>870</v>
      </c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53" t="s">
        <v>810</v>
      </c>
      <c r="AM227" s="290">
        <f>AM224</f>
        <v>0.7</v>
      </c>
      <c r="AN227" s="290"/>
      <c r="AO227" s="34"/>
      <c r="AP227" s="127"/>
      <c r="AQ227" s="127"/>
      <c r="AR227" s="128"/>
      <c r="AS227" s="179">
        <f>ROUND(ROUND(ROUND(I227*S228,0)*$U$260,0)*AM227,0)</f>
        <v>419</v>
      </c>
      <c r="AT227" s="14"/>
    </row>
    <row r="228" spans="1:48" ht="17.2" customHeight="1" x14ac:dyDescent="0.3">
      <c r="A228" s="10">
        <v>21</v>
      </c>
      <c r="B228" s="12">
        <v>8946</v>
      </c>
      <c r="C228" s="51" t="s">
        <v>1204</v>
      </c>
      <c r="D228" s="265"/>
      <c r="E228" s="299"/>
      <c r="F228" s="265"/>
      <c r="G228" s="266"/>
      <c r="H228" s="44"/>
      <c r="I228" s="140"/>
      <c r="J228" s="140"/>
      <c r="K228" s="140"/>
      <c r="L228" s="83"/>
      <c r="M228" s="42"/>
      <c r="N228" s="8"/>
      <c r="O228" s="100"/>
      <c r="P228" s="100"/>
      <c r="Q228" s="100"/>
      <c r="R228" s="126" t="s">
        <v>810</v>
      </c>
      <c r="S228" s="236">
        <f>S222</f>
        <v>0.96499999999999997</v>
      </c>
      <c r="T228" s="237"/>
      <c r="U228" s="265"/>
      <c r="V228" s="299"/>
      <c r="W228" s="281"/>
      <c r="X228" s="282"/>
      <c r="Y228" s="282"/>
      <c r="Z228" s="282"/>
      <c r="AA228" s="282"/>
      <c r="AB228" s="247" t="s">
        <v>868</v>
      </c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53" t="s">
        <v>810</v>
      </c>
      <c r="AM228" s="290">
        <f>AM225</f>
        <v>0.5</v>
      </c>
      <c r="AN228" s="290"/>
      <c r="AO228" s="7"/>
      <c r="AP228" s="63"/>
      <c r="AQ228" s="63"/>
      <c r="AR228" s="117"/>
      <c r="AS228" s="179">
        <f>ROUND(ROUND(ROUND(I227*S228,0)*$U$260,0)*AM228,0)</f>
        <v>300</v>
      </c>
      <c r="AT228" s="14"/>
    </row>
    <row r="229" spans="1:48" ht="17.2" customHeight="1" x14ac:dyDescent="0.3">
      <c r="A229" s="10">
        <v>21</v>
      </c>
      <c r="B229" s="12">
        <v>8947</v>
      </c>
      <c r="C229" s="51" t="s">
        <v>1203</v>
      </c>
      <c r="D229" s="265"/>
      <c r="E229" s="299"/>
      <c r="F229" s="265"/>
      <c r="G229" s="266"/>
      <c r="H229" s="84"/>
      <c r="I229" s="140"/>
      <c r="J229" s="140"/>
      <c r="K229" s="140"/>
      <c r="L229" s="83"/>
      <c r="M229" s="2"/>
      <c r="N229" s="159"/>
      <c r="O229" s="159"/>
      <c r="P229" s="159"/>
      <c r="Q229" s="159"/>
      <c r="R229" s="159"/>
      <c r="S229" s="159"/>
      <c r="T229" s="159"/>
      <c r="U229" s="265"/>
      <c r="V229" s="266"/>
      <c r="W229" s="86"/>
      <c r="X229" s="7"/>
      <c r="Y229" s="30"/>
      <c r="Z229" s="7"/>
      <c r="AA229" s="63"/>
      <c r="AB229" s="7"/>
      <c r="AC229" s="7"/>
      <c r="AD229" s="59"/>
      <c r="AE229" s="59"/>
      <c r="AF229" s="7"/>
      <c r="AG229" s="7"/>
      <c r="AH229" s="7"/>
      <c r="AI229" s="7"/>
      <c r="AJ229" s="7"/>
      <c r="AK229" s="7"/>
      <c r="AL229" s="59"/>
      <c r="AM229" s="249"/>
      <c r="AN229" s="250"/>
      <c r="AO229" s="241" t="s">
        <v>877</v>
      </c>
      <c r="AP229" s="241"/>
      <c r="AQ229" s="241"/>
      <c r="AR229" s="242"/>
      <c r="AS229" s="179">
        <f>ROUND(I227*$U$260,0)-AO232</f>
        <v>615</v>
      </c>
      <c r="AT229" s="14"/>
    </row>
    <row r="230" spans="1:48" ht="17.2" customHeight="1" x14ac:dyDescent="0.3">
      <c r="A230" s="10">
        <v>21</v>
      </c>
      <c r="B230" s="12">
        <v>8948</v>
      </c>
      <c r="C230" s="51" t="s">
        <v>1202</v>
      </c>
      <c r="D230" s="265"/>
      <c r="E230" s="299"/>
      <c r="F230" s="265"/>
      <c r="G230" s="266"/>
      <c r="H230" s="84"/>
      <c r="I230" s="140"/>
      <c r="J230" s="140"/>
      <c r="K230" s="140"/>
      <c r="L230" s="83"/>
      <c r="M230" s="2"/>
      <c r="N230" s="159"/>
      <c r="O230" s="159"/>
      <c r="P230" s="159"/>
      <c r="Q230" s="159"/>
      <c r="R230" s="159"/>
      <c r="S230" s="159"/>
      <c r="T230" s="159"/>
      <c r="U230" s="265"/>
      <c r="V230" s="299"/>
      <c r="W230" s="281" t="s">
        <v>871</v>
      </c>
      <c r="X230" s="282"/>
      <c r="Y230" s="282"/>
      <c r="Z230" s="282"/>
      <c r="AA230" s="283"/>
      <c r="AB230" s="247" t="s">
        <v>870</v>
      </c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126" t="s">
        <v>810</v>
      </c>
      <c r="AM230" s="255">
        <f>AM227</f>
        <v>0.7</v>
      </c>
      <c r="AN230" s="289"/>
      <c r="AO230" s="262"/>
      <c r="AP230" s="241"/>
      <c r="AQ230" s="241"/>
      <c r="AR230" s="242"/>
      <c r="AS230" s="179">
        <f>ROUND(ROUND(I227*$U$260,0)*AM230,0)-AO232</f>
        <v>429</v>
      </c>
      <c r="AT230" s="14"/>
    </row>
    <row r="231" spans="1:48" ht="17.2" customHeight="1" x14ac:dyDescent="0.3">
      <c r="A231" s="10">
        <v>21</v>
      </c>
      <c r="B231" s="12">
        <v>8949</v>
      </c>
      <c r="C231" s="51" t="s">
        <v>1201</v>
      </c>
      <c r="D231" s="265"/>
      <c r="E231" s="299"/>
      <c r="F231" s="265"/>
      <c r="G231" s="266"/>
      <c r="H231" s="84"/>
      <c r="I231" s="140"/>
      <c r="J231" s="140"/>
      <c r="K231" s="140"/>
      <c r="L231" s="83"/>
      <c r="M231" s="2"/>
      <c r="N231" s="159"/>
      <c r="O231" s="159"/>
      <c r="P231" s="159"/>
      <c r="Q231" s="159"/>
      <c r="R231" s="159"/>
      <c r="S231" s="159"/>
      <c r="T231" s="159"/>
      <c r="U231" s="265"/>
      <c r="V231" s="299"/>
      <c r="W231" s="281"/>
      <c r="X231" s="282"/>
      <c r="Y231" s="282"/>
      <c r="Z231" s="282"/>
      <c r="AA231" s="283"/>
      <c r="AB231" s="247" t="s">
        <v>868</v>
      </c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53" t="s">
        <v>810</v>
      </c>
      <c r="AM231" s="290">
        <f>AM228</f>
        <v>0.5</v>
      </c>
      <c r="AN231" s="291"/>
      <c r="AO231" s="134"/>
      <c r="AP231" s="130"/>
      <c r="AQ231" s="130"/>
      <c r="AR231" s="131"/>
      <c r="AS231" s="179">
        <f>ROUND(ROUND(I227*$U$260,0)*AM231,0)-5</f>
        <v>305</v>
      </c>
      <c r="AT231" s="14"/>
    </row>
    <row r="232" spans="1:48" ht="17.2" customHeight="1" x14ac:dyDescent="0.3">
      <c r="A232" s="10">
        <v>21</v>
      </c>
      <c r="B232" s="12">
        <v>8950</v>
      </c>
      <c r="C232" s="51" t="s">
        <v>1200</v>
      </c>
      <c r="D232" s="265"/>
      <c r="E232" s="299"/>
      <c r="F232" s="265"/>
      <c r="G232" s="266"/>
      <c r="H232" s="84"/>
      <c r="I232" s="140"/>
      <c r="J232" s="140"/>
      <c r="K232" s="140"/>
      <c r="L232" s="83"/>
      <c r="M232" s="239" t="s">
        <v>837</v>
      </c>
      <c r="N232" s="239"/>
      <c r="O232" s="239"/>
      <c r="P232" s="239"/>
      <c r="Q232" s="239"/>
      <c r="R232" s="239"/>
      <c r="S232" s="239"/>
      <c r="T232" s="240"/>
      <c r="U232" s="265"/>
      <c r="V232" s="266"/>
      <c r="W232" s="9"/>
      <c r="X232" s="47"/>
      <c r="Y232" s="47"/>
      <c r="Z232" s="7"/>
      <c r="AA232" s="63"/>
      <c r="AB232" s="7"/>
      <c r="AC232" s="7"/>
      <c r="AD232" s="59"/>
      <c r="AE232" s="59"/>
      <c r="AF232" s="7"/>
      <c r="AG232" s="7"/>
      <c r="AH232" s="7"/>
      <c r="AI232" s="7"/>
      <c r="AJ232" s="7"/>
      <c r="AK232" s="7"/>
      <c r="AL232" s="59"/>
      <c r="AM232" s="249"/>
      <c r="AN232" s="250"/>
      <c r="AO232" s="36">
        <f>AO220</f>
        <v>5</v>
      </c>
      <c r="AP232" s="69" t="s">
        <v>873</v>
      </c>
      <c r="AQ232" s="130"/>
      <c r="AR232" s="131"/>
      <c r="AS232" s="179">
        <f>ROUND(ROUND(I227*S234,0)*$U$260,0)-AO232</f>
        <v>594</v>
      </c>
      <c r="AT232" s="14"/>
    </row>
    <row r="233" spans="1:48" ht="17.2" customHeight="1" x14ac:dyDescent="0.3">
      <c r="A233" s="10">
        <v>21</v>
      </c>
      <c r="B233" s="12">
        <v>8951</v>
      </c>
      <c r="C233" s="51" t="s">
        <v>1199</v>
      </c>
      <c r="D233" s="265"/>
      <c r="E233" s="299"/>
      <c r="F233" s="265"/>
      <c r="G233" s="266"/>
      <c r="H233" s="84"/>
      <c r="I233" s="140"/>
      <c r="J233" s="140"/>
      <c r="K233" s="140"/>
      <c r="L233" s="83"/>
      <c r="M233" s="241"/>
      <c r="N233" s="241"/>
      <c r="O233" s="241"/>
      <c r="P233" s="241"/>
      <c r="Q233" s="241"/>
      <c r="R233" s="241"/>
      <c r="S233" s="241"/>
      <c r="T233" s="242"/>
      <c r="U233" s="265"/>
      <c r="V233" s="299"/>
      <c r="W233" s="281" t="s">
        <v>871</v>
      </c>
      <c r="X233" s="282"/>
      <c r="Y233" s="282"/>
      <c r="Z233" s="282"/>
      <c r="AA233" s="283"/>
      <c r="AB233" s="247" t="s">
        <v>870</v>
      </c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126" t="s">
        <v>810</v>
      </c>
      <c r="AM233" s="255">
        <f>AM230</f>
        <v>0.7</v>
      </c>
      <c r="AN233" s="289"/>
      <c r="AO233" s="44"/>
      <c r="AP233" s="130"/>
      <c r="AQ233" s="130"/>
      <c r="AR233" s="131"/>
      <c r="AS233" s="179">
        <f>ROUND(ROUND(ROUND(I227*S234,0)*$U$260,0)*AM233,0)-AO232</f>
        <v>414</v>
      </c>
      <c r="AT233" s="14"/>
    </row>
    <row r="234" spans="1:48" ht="17.2" customHeight="1" x14ac:dyDescent="0.3">
      <c r="A234" s="10">
        <v>21</v>
      </c>
      <c r="B234" s="12">
        <v>8952</v>
      </c>
      <c r="C234" s="51" t="s">
        <v>1198</v>
      </c>
      <c r="D234" s="265"/>
      <c r="E234" s="299"/>
      <c r="F234" s="265"/>
      <c r="G234" s="266"/>
      <c r="H234" s="84"/>
      <c r="I234" s="140"/>
      <c r="J234" s="140"/>
      <c r="K234" s="140"/>
      <c r="L234" s="83"/>
      <c r="M234" s="69"/>
      <c r="N234" s="69"/>
      <c r="O234" s="69"/>
      <c r="P234" s="69"/>
      <c r="Q234" s="69"/>
      <c r="R234" s="142" t="s">
        <v>810</v>
      </c>
      <c r="S234" s="252">
        <f>S228</f>
        <v>0.96499999999999997</v>
      </c>
      <c r="T234" s="253"/>
      <c r="U234" s="265"/>
      <c r="V234" s="299"/>
      <c r="W234" s="281"/>
      <c r="X234" s="282"/>
      <c r="Y234" s="282"/>
      <c r="Z234" s="282"/>
      <c r="AA234" s="283"/>
      <c r="AB234" s="247" t="s">
        <v>868</v>
      </c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53" t="s">
        <v>810</v>
      </c>
      <c r="AM234" s="290">
        <f>AM231</f>
        <v>0.5</v>
      </c>
      <c r="AN234" s="291"/>
      <c r="AO234" s="44"/>
      <c r="AP234" s="130"/>
      <c r="AQ234" s="130"/>
      <c r="AR234" s="131"/>
      <c r="AS234" s="179">
        <f>ROUND(ROUND(ROUND(I227*S234,0)*$U$260,0)*AM234,0)-AO232</f>
        <v>295</v>
      </c>
      <c r="AT234" s="14"/>
    </row>
    <row r="235" spans="1:48" ht="17.2" customHeight="1" x14ac:dyDescent="0.3">
      <c r="A235" s="10">
        <v>21</v>
      </c>
      <c r="B235" s="12">
        <v>8621</v>
      </c>
      <c r="C235" s="51" t="s">
        <v>1197</v>
      </c>
      <c r="D235" s="144"/>
      <c r="E235" s="87"/>
      <c r="F235" s="265"/>
      <c r="G235" s="266"/>
      <c r="H235" s="243" t="s">
        <v>910</v>
      </c>
      <c r="I235" s="239"/>
      <c r="J235" s="239"/>
      <c r="K235" s="239"/>
      <c r="L235" s="240"/>
      <c r="M235" s="48"/>
      <c r="N235" s="76"/>
      <c r="O235" s="76"/>
      <c r="P235" s="76"/>
      <c r="Q235" s="76"/>
      <c r="R235" s="76"/>
      <c r="S235" s="76"/>
      <c r="T235" s="103"/>
      <c r="U235" s="265"/>
      <c r="V235" s="266"/>
      <c r="W235" s="86"/>
      <c r="X235" s="7"/>
      <c r="Y235" s="30"/>
      <c r="Z235" s="7"/>
      <c r="AA235" s="63"/>
      <c r="AB235" s="34"/>
      <c r="AC235" s="34"/>
      <c r="AD235" s="53"/>
      <c r="AE235" s="53"/>
      <c r="AF235" s="34"/>
      <c r="AG235" s="34"/>
      <c r="AH235" s="34"/>
      <c r="AI235" s="34"/>
      <c r="AJ235" s="34"/>
      <c r="AK235" s="34"/>
      <c r="AL235" s="53"/>
      <c r="AM235" s="290"/>
      <c r="AN235" s="290"/>
      <c r="AO235" s="127"/>
      <c r="AP235" s="127"/>
      <c r="AQ235" s="127"/>
      <c r="AR235" s="128"/>
      <c r="AS235" s="179">
        <f>ROUND(I239*$U$260,0)</f>
        <v>620</v>
      </c>
      <c r="AT235" s="14"/>
    </row>
    <row r="236" spans="1:48" ht="17.2" customHeight="1" x14ac:dyDescent="0.3">
      <c r="A236" s="10">
        <v>21</v>
      </c>
      <c r="B236" s="12">
        <v>8622</v>
      </c>
      <c r="C236" s="51" t="s">
        <v>1196</v>
      </c>
      <c r="D236" s="144"/>
      <c r="E236" s="87"/>
      <c r="F236" s="265"/>
      <c r="G236" s="266"/>
      <c r="H236" s="262"/>
      <c r="I236" s="241"/>
      <c r="J236" s="241"/>
      <c r="K236" s="241"/>
      <c r="L236" s="242"/>
      <c r="M236" s="84"/>
      <c r="N236" s="140"/>
      <c r="O236" s="140"/>
      <c r="P236" s="140"/>
      <c r="Q236" s="140"/>
      <c r="R236" s="140"/>
      <c r="S236" s="140"/>
      <c r="T236" s="83"/>
      <c r="U236" s="265"/>
      <c r="V236" s="299"/>
      <c r="W236" s="281" t="s">
        <v>871</v>
      </c>
      <c r="X236" s="282"/>
      <c r="Y236" s="282"/>
      <c r="Z236" s="282"/>
      <c r="AA236" s="282"/>
      <c r="AB236" s="247" t="s">
        <v>870</v>
      </c>
      <c r="AC236" s="248"/>
      <c r="AD236" s="248"/>
      <c r="AE236" s="248"/>
      <c r="AF236" s="248"/>
      <c r="AG236" s="248"/>
      <c r="AH236" s="248"/>
      <c r="AI236" s="248"/>
      <c r="AJ236" s="248"/>
      <c r="AK236" s="248"/>
      <c r="AL236" s="53" t="s">
        <v>810</v>
      </c>
      <c r="AM236" s="290">
        <f>AM233</f>
        <v>0.7</v>
      </c>
      <c r="AN236" s="290"/>
      <c r="AO236" s="127"/>
      <c r="AP236" s="127"/>
      <c r="AQ236" s="127"/>
      <c r="AR236" s="128"/>
      <c r="AS236" s="179">
        <f>ROUND(ROUND(I239*$U$260,0)*AM236,0)</f>
        <v>434</v>
      </c>
      <c r="AT236" s="14"/>
    </row>
    <row r="237" spans="1:48" ht="17.2" customHeight="1" x14ac:dyDescent="0.3">
      <c r="A237" s="10">
        <v>21</v>
      </c>
      <c r="B237" s="12">
        <v>8953</v>
      </c>
      <c r="C237" s="51" t="s">
        <v>1195</v>
      </c>
      <c r="D237" s="144"/>
      <c r="E237" s="87"/>
      <c r="F237" s="265"/>
      <c r="G237" s="266"/>
      <c r="H237" s="134"/>
      <c r="I237" s="135"/>
      <c r="J237" s="135"/>
      <c r="K237" s="135"/>
      <c r="L237" s="136"/>
      <c r="M237" s="84"/>
      <c r="N237" s="140"/>
      <c r="O237" s="140"/>
      <c r="P237" s="140"/>
      <c r="Q237" s="140"/>
      <c r="R237" s="140"/>
      <c r="S237" s="140"/>
      <c r="T237" s="83"/>
      <c r="U237" s="265"/>
      <c r="V237" s="299"/>
      <c r="W237" s="281"/>
      <c r="X237" s="282"/>
      <c r="Y237" s="282"/>
      <c r="Z237" s="282"/>
      <c r="AA237" s="282"/>
      <c r="AB237" s="247" t="s">
        <v>868</v>
      </c>
      <c r="AC237" s="248"/>
      <c r="AD237" s="248"/>
      <c r="AE237" s="248"/>
      <c r="AF237" s="248"/>
      <c r="AG237" s="248"/>
      <c r="AH237" s="248"/>
      <c r="AI237" s="248"/>
      <c r="AJ237" s="248"/>
      <c r="AK237" s="248"/>
      <c r="AL237" s="53" t="s">
        <v>810</v>
      </c>
      <c r="AM237" s="290">
        <f>AM234</f>
        <v>0.5</v>
      </c>
      <c r="AN237" s="290"/>
      <c r="AO237" s="133"/>
      <c r="AP237" s="127"/>
      <c r="AQ237" s="127"/>
      <c r="AR237" s="128"/>
      <c r="AS237" s="179">
        <f>ROUND(ROUND(I239*$U$260,0)*AM237,0)</f>
        <v>310</v>
      </c>
      <c r="AT237" s="14"/>
    </row>
    <row r="238" spans="1:48" ht="17.2" customHeight="1" x14ac:dyDescent="0.3">
      <c r="A238" s="10">
        <v>21</v>
      </c>
      <c r="B238" s="12">
        <v>8623</v>
      </c>
      <c r="C238" s="51" t="s">
        <v>1194</v>
      </c>
      <c r="D238" s="144"/>
      <c r="E238" s="87"/>
      <c r="F238" s="265"/>
      <c r="G238" s="266"/>
      <c r="H238" s="44"/>
      <c r="I238" s="2"/>
      <c r="M238" s="243" t="s">
        <v>837</v>
      </c>
      <c r="N238" s="239"/>
      <c r="O238" s="239"/>
      <c r="P238" s="239"/>
      <c r="Q238" s="239"/>
      <c r="R238" s="239"/>
      <c r="S238" s="239"/>
      <c r="T238" s="240"/>
      <c r="U238" s="265"/>
      <c r="V238" s="266"/>
      <c r="W238" s="9"/>
      <c r="X238" s="47"/>
      <c r="Y238" s="47"/>
      <c r="Z238" s="7"/>
      <c r="AA238" s="63"/>
      <c r="AB238" s="34"/>
      <c r="AC238" s="34"/>
      <c r="AD238" s="53"/>
      <c r="AE238" s="53"/>
      <c r="AF238" s="34"/>
      <c r="AG238" s="34"/>
      <c r="AH238" s="34"/>
      <c r="AI238" s="34"/>
      <c r="AJ238" s="34"/>
      <c r="AK238" s="34"/>
      <c r="AL238" s="53"/>
      <c r="AM238" s="290"/>
      <c r="AN238" s="290"/>
      <c r="AO238" s="34"/>
      <c r="AP238" s="127"/>
      <c r="AQ238" s="127"/>
      <c r="AR238" s="128"/>
      <c r="AS238" s="179">
        <f>ROUND(ROUND(I239*S240,0)*$U$260,0)</f>
        <v>599</v>
      </c>
      <c r="AT238" s="14"/>
    </row>
    <row r="239" spans="1:48" ht="17.2" customHeight="1" x14ac:dyDescent="0.3">
      <c r="A239" s="10">
        <v>21</v>
      </c>
      <c r="B239" s="12">
        <v>8624</v>
      </c>
      <c r="C239" s="51" t="s">
        <v>1193</v>
      </c>
      <c r="D239" s="144"/>
      <c r="E239" s="87"/>
      <c r="F239" s="265"/>
      <c r="G239" s="266"/>
      <c r="H239" s="44"/>
      <c r="I239" s="295">
        <f>'5療養介護(基本)'!I238</f>
        <v>886</v>
      </c>
      <c r="J239" s="295"/>
      <c r="K239" s="43" t="s">
        <v>809</v>
      </c>
      <c r="L239" s="83"/>
      <c r="M239" s="262"/>
      <c r="N239" s="241"/>
      <c r="O239" s="241"/>
      <c r="P239" s="241"/>
      <c r="Q239" s="241"/>
      <c r="R239" s="241"/>
      <c r="S239" s="241"/>
      <c r="T239" s="242"/>
      <c r="U239" s="265"/>
      <c r="V239" s="299"/>
      <c r="W239" s="281" t="s">
        <v>871</v>
      </c>
      <c r="X239" s="282"/>
      <c r="Y239" s="282"/>
      <c r="Z239" s="282"/>
      <c r="AA239" s="282"/>
      <c r="AB239" s="247" t="s">
        <v>870</v>
      </c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53" t="s">
        <v>810</v>
      </c>
      <c r="AM239" s="290">
        <f>AM236</f>
        <v>0.7</v>
      </c>
      <c r="AN239" s="290"/>
      <c r="AO239" s="34"/>
      <c r="AP239" s="127"/>
      <c r="AQ239" s="127"/>
      <c r="AR239" s="128"/>
      <c r="AS239" s="179">
        <f>ROUND(ROUND(ROUND(I239*S240,0)*$U$260,0)*AM239,0)</f>
        <v>419</v>
      </c>
      <c r="AT239" s="14"/>
      <c r="AV239" s="140"/>
    </row>
    <row r="240" spans="1:48" ht="17.2" customHeight="1" x14ac:dyDescent="0.3">
      <c r="A240" s="10">
        <v>21</v>
      </c>
      <c r="B240" s="12">
        <v>8954</v>
      </c>
      <c r="C240" s="51" t="s">
        <v>1192</v>
      </c>
      <c r="D240" s="144"/>
      <c r="E240" s="87"/>
      <c r="F240" s="265"/>
      <c r="G240" s="266"/>
      <c r="H240" s="84"/>
      <c r="I240" s="140"/>
      <c r="J240" s="140"/>
      <c r="K240" s="140"/>
      <c r="L240" s="83"/>
      <c r="M240" s="42"/>
      <c r="N240" s="8"/>
      <c r="O240" s="100"/>
      <c r="P240" s="100"/>
      <c r="Q240" s="100"/>
      <c r="R240" s="126" t="s">
        <v>810</v>
      </c>
      <c r="S240" s="236">
        <f>S234</f>
        <v>0.96499999999999997</v>
      </c>
      <c r="T240" s="237"/>
      <c r="U240" s="265"/>
      <c r="V240" s="299"/>
      <c r="W240" s="281"/>
      <c r="X240" s="282"/>
      <c r="Y240" s="282"/>
      <c r="Z240" s="282"/>
      <c r="AA240" s="282"/>
      <c r="AB240" s="247" t="s">
        <v>868</v>
      </c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53" t="s">
        <v>810</v>
      </c>
      <c r="AM240" s="290">
        <f>AM237</f>
        <v>0.5</v>
      </c>
      <c r="AN240" s="290"/>
      <c r="AO240" s="7"/>
      <c r="AP240" s="63"/>
      <c r="AQ240" s="63"/>
      <c r="AR240" s="117"/>
      <c r="AS240" s="179">
        <f>ROUND(ROUND(ROUND(I239*S240,0)*$U$260,0)*AM240,0)</f>
        <v>300</v>
      </c>
      <c r="AT240" s="14"/>
    </row>
    <row r="241" spans="1:48" ht="17.2" customHeight="1" x14ac:dyDescent="0.3">
      <c r="A241" s="10">
        <v>21</v>
      </c>
      <c r="B241" s="12">
        <v>8955</v>
      </c>
      <c r="C241" s="51" t="s">
        <v>1191</v>
      </c>
      <c r="D241" s="144"/>
      <c r="E241" s="87"/>
      <c r="F241" s="265"/>
      <c r="G241" s="266"/>
      <c r="H241" s="84"/>
      <c r="I241" s="140"/>
      <c r="J241" s="140"/>
      <c r="K241" s="140"/>
      <c r="L241" s="83"/>
      <c r="M241" s="2"/>
      <c r="N241" s="159"/>
      <c r="O241" s="159"/>
      <c r="P241" s="159"/>
      <c r="Q241" s="159"/>
      <c r="R241" s="159"/>
      <c r="S241" s="159"/>
      <c r="T241" s="159"/>
      <c r="U241" s="265"/>
      <c r="V241" s="266"/>
      <c r="W241" s="86"/>
      <c r="X241" s="7"/>
      <c r="Y241" s="30"/>
      <c r="Z241" s="7"/>
      <c r="AA241" s="63"/>
      <c r="AB241" s="7"/>
      <c r="AC241" s="7"/>
      <c r="AD241" s="59"/>
      <c r="AE241" s="59"/>
      <c r="AF241" s="7"/>
      <c r="AG241" s="7"/>
      <c r="AH241" s="7"/>
      <c r="AI241" s="7"/>
      <c r="AJ241" s="7"/>
      <c r="AK241" s="7"/>
      <c r="AL241" s="59"/>
      <c r="AM241" s="249"/>
      <c r="AN241" s="250"/>
      <c r="AO241" s="241" t="s">
        <v>877</v>
      </c>
      <c r="AP241" s="241"/>
      <c r="AQ241" s="241"/>
      <c r="AR241" s="242"/>
      <c r="AS241" s="179">
        <f>ROUND(I239*$U$260,0)-AO244</f>
        <v>615</v>
      </c>
      <c r="AT241" s="14"/>
    </row>
    <row r="242" spans="1:48" ht="17.2" customHeight="1" x14ac:dyDescent="0.3">
      <c r="A242" s="10">
        <v>21</v>
      </c>
      <c r="B242" s="12">
        <v>8956</v>
      </c>
      <c r="C242" s="51" t="s">
        <v>1190</v>
      </c>
      <c r="D242" s="144"/>
      <c r="E242" s="87"/>
      <c r="F242" s="265"/>
      <c r="G242" s="266"/>
      <c r="H242" s="84"/>
      <c r="I242" s="140"/>
      <c r="J242" s="140"/>
      <c r="K242" s="140"/>
      <c r="L242" s="83"/>
      <c r="M242" s="2"/>
      <c r="N242" s="159"/>
      <c r="O242" s="159"/>
      <c r="P242" s="159"/>
      <c r="Q242" s="159"/>
      <c r="R242" s="159"/>
      <c r="S242" s="159"/>
      <c r="T242" s="159"/>
      <c r="U242" s="265"/>
      <c r="V242" s="299"/>
      <c r="W242" s="281" t="s">
        <v>871</v>
      </c>
      <c r="X242" s="282"/>
      <c r="Y242" s="282"/>
      <c r="Z242" s="282"/>
      <c r="AA242" s="283"/>
      <c r="AB242" s="247" t="s">
        <v>870</v>
      </c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126" t="s">
        <v>810</v>
      </c>
      <c r="AM242" s="255">
        <f>AM239</f>
        <v>0.7</v>
      </c>
      <c r="AN242" s="289"/>
      <c r="AO242" s="262"/>
      <c r="AP242" s="241"/>
      <c r="AQ242" s="241"/>
      <c r="AR242" s="242"/>
      <c r="AS242" s="167">
        <f>ROUND(ROUND(I239*$U$260,0)*AM242,0)-AO244</f>
        <v>429</v>
      </c>
      <c r="AT242" s="14"/>
    </row>
    <row r="243" spans="1:48" ht="17.2" customHeight="1" x14ac:dyDescent="0.3">
      <c r="A243" s="10">
        <v>21</v>
      </c>
      <c r="B243" s="12">
        <v>8957</v>
      </c>
      <c r="C243" s="51" t="s">
        <v>1189</v>
      </c>
      <c r="D243" s="144"/>
      <c r="E243" s="87"/>
      <c r="F243" s="265"/>
      <c r="G243" s="266"/>
      <c r="H243" s="84"/>
      <c r="I243" s="140"/>
      <c r="J243" s="140"/>
      <c r="K243" s="140"/>
      <c r="L243" s="83"/>
      <c r="M243" s="2"/>
      <c r="N243" s="159"/>
      <c r="O243" s="159"/>
      <c r="P243" s="159"/>
      <c r="Q243" s="159"/>
      <c r="R243" s="159"/>
      <c r="S243" s="159"/>
      <c r="T243" s="159"/>
      <c r="U243" s="265"/>
      <c r="V243" s="299"/>
      <c r="W243" s="281"/>
      <c r="X243" s="282"/>
      <c r="Y243" s="282"/>
      <c r="Z243" s="282"/>
      <c r="AA243" s="283"/>
      <c r="AB243" s="247" t="s">
        <v>868</v>
      </c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53" t="s">
        <v>810</v>
      </c>
      <c r="AM243" s="290">
        <f>AM240</f>
        <v>0.5</v>
      </c>
      <c r="AN243" s="291"/>
      <c r="AO243" s="134"/>
      <c r="AP243" s="130"/>
      <c r="AQ243" s="130"/>
      <c r="AR243" s="131"/>
      <c r="AS243" s="167">
        <f>ROUND(ROUND(I239*$U$260,0)*AM243,0)-5</f>
        <v>305</v>
      </c>
      <c r="AT243" s="14"/>
    </row>
    <row r="244" spans="1:48" ht="17.2" customHeight="1" x14ac:dyDescent="0.3">
      <c r="A244" s="10">
        <v>21</v>
      </c>
      <c r="B244" s="12">
        <v>8958</v>
      </c>
      <c r="C244" s="51" t="s">
        <v>1188</v>
      </c>
      <c r="D244" s="144"/>
      <c r="E244" s="87"/>
      <c r="F244" s="265"/>
      <c r="G244" s="266"/>
      <c r="H244" s="84"/>
      <c r="I244" s="140"/>
      <c r="J244" s="140"/>
      <c r="K244" s="140"/>
      <c r="L244" s="83"/>
      <c r="M244" s="239" t="s">
        <v>837</v>
      </c>
      <c r="N244" s="239"/>
      <c r="O244" s="239"/>
      <c r="P244" s="239"/>
      <c r="Q244" s="239"/>
      <c r="R244" s="239"/>
      <c r="S244" s="239"/>
      <c r="T244" s="240"/>
      <c r="U244" s="265"/>
      <c r="V244" s="266"/>
      <c r="W244" s="9"/>
      <c r="X244" s="47"/>
      <c r="Y244" s="47"/>
      <c r="Z244" s="7"/>
      <c r="AA244" s="63"/>
      <c r="AB244" s="7"/>
      <c r="AC244" s="7"/>
      <c r="AD244" s="59"/>
      <c r="AE244" s="59"/>
      <c r="AF244" s="7"/>
      <c r="AG244" s="7"/>
      <c r="AH244" s="7"/>
      <c r="AI244" s="7"/>
      <c r="AJ244" s="7"/>
      <c r="AK244" s="7"/>
      <c r="AL244" s="59"/>
      <c r="AM244" s="249"/>
      <c r="AN244" s="250"/>
      <c r="AO244" s="36">
        <f>AO232</f>
        <v>5</v>
      </c>
      <c r="AP244" s="69" t="s">
        <v>873</v>
      </c>
      <c r="AQ244" s="130"/>
      <c r="AR244" s="131"/>
      <c r="AS244" s="167">
        <f>ROUND(ROUND(I239*S246,0)*$U$260,0)-AO244</f>
        <v>594</v>
      </c>
      <c r="AT244" s="14"/>
    </row>
    <row r="245" spans="1:48" ht="17.2" customHeight="1" x14ac:dyDescent="0.3">
      <c r="A245" s="10">
        <v>21</v>
      </c>
      <c r="B245" s="12">
        <v>8959</v>
      </c>
      <c r="C245" s="51" t="s">
        <v>1187</v>
      </c>
      <c r="D245" s="144"/>
      <c r="E245" s="87"/>
      <c r="F245" s="265"/>
      <c r="G245" s="266"/>
      <c r="H245" s="84"/>
      <c r="I245" s="140"/>
      <c r="J245" s="140"/>
      <c r="K245" s="140"/>
      <c r="L245" s="83"/>
      <c r="M245" s="241"/>
      <c r="N245" s="241"/>
      <c r="O245" s="241"/>
      <c r="P245" s="241"/>
      <c r="Q245" s="241"/>
      <c r="R245" s="241"/>
      <c r="S245" s="241"/>
      <c r="T245" s="242"/>
      <c r="U245" s="265"/>
      <c r="V245" s="299"/>
      <c r="W245" s="281" t="s">
        <v>871</v>
      </c>
      <c r="X245" s="282"/>
      <c r="Y245" s="282"/>
      <c r="Z245" s="282"/>
      <c r="AA245" s="283"/>
      <c r="AB245" s="247" t="s">
        <v>870</v>
      </c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126" t="s">
        <v>810</v>
      </c>
      <c r="AM245" s="255">
        <f>AM242</f>
        <v>0.7</v>
      </c>
      <c r="AN245" s="289"/>
      <c r="AO245" s="44"/>
      <c r="AP245" s="130"/>
      <c r="AQ245" s="130"/>
      <c r="AR245" s="131"/>
      <c r="AS245" s="167">
        <f>ROUND(ROUND(ROUND(I239*S246,0)*$U$260,0)*AM245,0)-AO244</f>
        <v>414</v>
      </c>
      <c r="AT245" s="14"/>
      <c r="AV245" s="140"/>
    </row>
    <row r="246" spans="1:48" ht="17.2" customHeight="1" x14ac:dyDescent="0.3">
      <c r="A246" s="10">
        <v>21</v>
      </c>
      <c r="B246" s="12">
        <v>8960</v>
      </c>
      <c r="C246" s="51" t="s">
        <v>1186</v>
      </c>
      <c r="D246" s="144"/>
      <c r="E246" s="87"/>
      <c r="F246" s="265"/>
      <c r="G246" s="266"/>
      <c r="H246" s="84"/>
      <c r="I246" s="140"/>
      <c r="J246" s="140"/>
      <c r="K246" s="140"/>
      <c r="L246" s="83"/>
      <c r="M246" s="69"/>
      <c r="N246" s="69"/>
      <c r="O246" s="69"/>
      <c r="P246" s="69"/>
      <c r="Q246" s="69"/>
      <c r="R246" s="142" t="s">
        <v>810</v>
      </c>
      <c r="S246" s="252">
        <f>S240</f>
        <v>0.96499999999999997</v>
      </c>
      <c r="T246" s="253"/>
      <c r="U246" s="265"/>
      <c r="V246" s="299"/>
      <c r="W246" s="281"/>
      <c r="X246" s="282"/>
      <c r="Y246" s="282"/>
      <c r="Z246" s="282"/>
      <c r="AA246" s="283"/>
      <c r="AB246" s="247" t="s">
        <v>868</v>
      </c>
      <c r="AC246" s="248"/>
      <c r="AD246" s="248"/>
      <c r="AE246" s="248"/>
      <c r="AF246" s="248"/>
      <c r="AG246" s="248"/>
      <c r="AH246" s="248"/>
      <c r="AI246" s="248"/>
      <c r="AJ246" s="248"/>
      <c r="AK246" s="248"/>
      <c r="AL246" s="53" t="s">
        <v>810</v>
      </c>
      <c r="AM246" s="290">
        <f>AM243</f>
        <v>0.5</v>
      </c>
      <c r="AN246" s="291"/>
      <c r="AO246" s="44"/>
      <c r="AP246" s="130"/>
      <c r="AQ246" s="130"/>
      <c r="AR246" s="131"/>
      <c r="AS246" s="167">
        <f>ROUND(ROUND(ROUND(I239*S246,0)*$U$260,0)*AM246,0)-AO244</f>
        <v>295</v>
      </c>
      <c r="AT246" s="14"/>
    </row>
    <row r="247" spans="1:48" ht="17.2" customHeight="1" x14ac:dyDescent="0.3">
      <c r="A247" s="10">
        <v>21</v>
      </c>
      <c r="B247" s="12">
        <v>8631</v>
      </c>
      <c r="C247" s="51" t="s">
        <v>1185</v>
      </c>
      <c r="D247" s="144"/>
      <c r="E247" s="87"/>
      <c r="F247" s="145"/>
      <c r="G247" s="145"/>
      <c r="H247" s="243" t="s">
        <v>897</v>
      </c>
      <c r="I247" s="239"/>
      <c r="J247" s="239"/>
      <c r="K247" s="239"/>
      <c r="L247" s="240"/>
      <c r="M247" s="48"/>
      <c r="N247" s="76"/>
      <c r="O247" s="76"/>
      <c r="P247" s="76"/>
      <c r="Q247" s="76"/>
      <c r="R247" s="76"/>
      <c r="S247" s="76"/>
      <c r="T247" s="103"/>
      <c r="U247" s="265"/>
      <c r="V247" s="266"/>
      <c r="W247" s="86"/>
      <c r="X247" s="7"/>
      <c r="Y247" s="30"/>
      <c r="Z247" s="7"/>
      <c r="AA247" s="63"/>
      <c r="AB247" s="34"/>
      <c r="AC247" s="34"/>
      <c r="AD247" s="53"/>
      <c r="AE247" s="53"/>
      <c r="AF247" s="34"/>
      <c r="AG247" s="34"/>
      <c r="AH247" s="34"/>
      <c r="AI247" s="34"/>
      <c r="AJ247" s="34"/>
      <c r="AK247" s="34"/>
      <c r="AL247" s="53"/>
      <c r="AM247" s="290"/>
      <c r="AN247" s="290"/>
      <c r="AO247" s="127"/>
      <c r="AP247" s="127"/>
      <c r="AQ247" s="127"/>
      <c r="AR247" s="128"/>
      <c r="AS247" s="178">
        <f>ROUND(I251*$U$260,0)</f>
        <v>600</v>
      </c>
      <c r="AT247" s="14"/>
    </row>
    <row r="248" spans="1:48" ht="17.2" customHeight="1" x14ac:dyDescent="0.3">
      <c r="A248" s="10">
        <v>21</v>
      </c>
      <c r="B248" s="12">
        <v>8632</v>
      </c>
      <c r="C248" s="51" t="s">
        <v>1184</v>
      </c>
      <c r="D248" s="144"/>
      <c r="E248" s="87"/>
      <c r="F248" s="145"/>
      <c r="G248" s="145"/>
      <c r="H248" s="262"/>
      <c r="I248" s="241"/>
      <c r="J248" s="241"/>
      <c r="K248" s="241"/>
      <c r="L248" s="242"/>
      <c r="M248" s="84"/>
      <c r="N248" s="140"/>
      <c r="O248" s="140"/>
      <c r="P248" s="140"/>
      <c r="Q248" s="140"/>
      <c r="R248" s="140"/>
      <c r="S248" s="140"/>
      <c r="T248" s="83"/>
      <c r="U248" s="265"/>
      <c r="V248" s="299"/>
      <c r="W248" s="281" t="s">
        <v>871</v>
      </c>
      <c r="X248" s="282"/>
      <c r="Y248" s="282"/>
      <c r="Z248" s="282"/>
      <c r="AA248" s="282"/>
      <c r="AB248" s="247" t="s">
        <v>870</v>
      </c>
      <c r="AC248" s="248"/>
      <c r="AD248" s="248"/>
      <c r="AE248" s="248"/>
      <c r="AF248" s="248"/>
      <c r="AG248" s="248"/>
      <c r="AH248" s="248"/>
      <c r="AI248" s="248"/>
      <c r="AJ248" s="248"/>
      <c r="AK248" s="248"/>
      <c r="AL248" s="53" t="s">
        <v>810</v>
      </c>
      <c r="AM248" s="290">
        <f>AM245</f>
        <v>0.7</v>
      </c>
      <c r="AN248" s="290"/>
      <c r="AO248" s="127"/>
      <c r="AP248" s="127"/>
      <c r="AQ248" s="127"/>
      <c r="AR248" s="128"/>
      <c r="AS248" s="178">
        <f>ROUND(ROUND(I251*$U$260,0)*AM248,0)</f>
        <v>420</v>
      </c>
      <c r="AT248" s="14"/>
    </row>
    <row r="249" spans="1:48" ht="17.2" customHeight="1" x14ac:dyDescent="0.3">
      <c r="A249" s="10">
        <v>21</v>
      </c>
      <c r="B249" s="12">
        <v>8961</v>
      </c>
      <c r="C249" s="51" t="s">
        <v>1183</v>
      </c>
      <c r="D249" s="144"/>
      <c r="E249" s="87"/>
      <c r="F249" s="145"/>
      <c r="G249" s="145"/>
      <c r="H249" s="134"/>
      <c r="I249" s="135"/>
      <c r="J249" s="135"/>
      <c r="K249" s="135"/>
      <c r="L249" s="136"/>
      <c r="M249" s="84"/>
      <c r="N249" s="140"/>
      <c r="O249" s="140"/>
      <c r="P249" s="140"/>
      <c r="Q249" s="140"/>
      <c r="R249" s="140"/>
      <c r="S249" s="140"/>
      <c r="T249" s="83"/>
      <c r="U249" s="265"/>
      <c r="V249" s="299"/>
      <c r="W249" s="281"/>
      <c r="X249" s="282"/>
      <c r="Y249" s="282"/>
      <c r="Z249" s="282"/>
      <c r="AA249" s="282"/>
      <c r="AB249" s="247" t="s">
        <v>868</v>
      </c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53" t="s">
        <v>810</v>
      </c>
      <c r="AM249" s="290">
        <f>AM246</f>
        <v>0.5</v>
      </c>
      <c r="AN249" s="290"/>
      <c r="AO249" s="133"/>
      <c r="AP249" s="127"/>
      <c r="AQ249" s="127"/>
      <c r="AR249" s="128"/>
      <c r="AS249" s="178">
        <f>ROUND(ROUND(I251*$U$260,0)*AM249,0)</f>
        <v>300</v>
      </c>
      <c r="AT249" s="14"/>
    </row>
    <row r="250" spans="1:48" ht="17.2" customHeight="1" x14ac:dyDescent="0.3">
      <c r="A250" s="10">
        <v>21</v>
      </c>
      <c r="B250" s="12">
        <v>8633</v>
      </c>
      <c r="C250" s="51" t="s">
        <v>1182</v>
      </c>
      <c r="D250" s="144"/>
      <c r="E250" s="87"/>
      <c r="F250" s="145"/>
      <c r="G250" s="145"/>
      <c r="H250" s="44"/>
      <c r="I250" s="2"/>
      <c r="M250" s="243" t="s">
        <v>837</v>
      </c>
      <c r="N250" s="239"/>
      <c r="O250" s="239"/>
      <c r="P250" s="239"/>
      <c r="Q250" s="239"/>
      <c r="R250" s="239"/>
      <c r="S250" s="239"/>
      <c r="T250" s="240"/>
      <c r="U250" s="265"/>
      <c r="V250" s="266"/>
      <c r="W250" s="9"/>
      <c r="X250" s="47"/>
      <c r="Y250" s="47"/>
      <c r="Z250" s="7"/>
      <c r="AA250" s="63"/>
      <c r="AB250" s="34"/>
      <c r="AC250" s="34"/>
      <c r="AD250" s="53"/>
      <c r="AE250" s="53"/>
      <c r="AF250" s="34"/>
      <c r="AG250" s="34"/>
      <c r="AH250" s="34"/>
      <c r="AI250" s="34"/>
      <c r="AJ250" s="34"/>
      <c r="AK250" s="34"/>
      <c r="AL250" s="53"/>
      <c r="AM250" s="290"/>
      <c r="AN250" s="290"/>
      <c r="AO250" s="34"/>
      <c r="AP250" s="127"/>
      <c r="AQ250" s="127"/>
      <c r="AR250" s="128"/>
      <c r="AS250" s="178">
        <f>ROUND(ROUND(I251*S252,0)*$U$260,0)</f>
        <v>579</v>
      </c>
      <c r="AT250" s="14"/>
    </row>
    <row r="251" spans="1:48" ht="17.2" customHeight="1" x14ac:dyDescent="0.3">
      <c r="A251" s="10">
        <v>21</v>
      </c>
      <c r="B251" s="12">
        <v>8634</v>
      </c>
      <c r="C251" s="51" t="s">
        <v>1181</v>
      </c>
      <c r="D251" s="144"/>
      <c r="E251" s="87"/>
      <c r="F251" s="145"/>
      <c r="G251" s="145"/>
      <c r="H251" s="44"/>
      <c r="I251" s="295">
        <f>'5療養介護(基本)'!I250</f>
        <v>857</v>
      </c>
      <c r="J251" s="295"/>
      <c r="K251" s="43" t="s">
        <v>809</v>
      </c>
      <c r="L251" s="43"/>
      <c r="M251" s="262"/>
      <c r="N251" s="241"/>
      <c r="O251" s="241"/>
      <c r="P251" s="241"/>
      <c r="Q251" s="241"/>
      <c r="R251" s="241"/>
      <c r="S251" s="241"/>
      <c r="T251" s="242"/>
      <c r="U251" s="265"/>
      <c r="V251" s="299"/>
      <c r="W251" s="281" t="s">
        <v>871</v>
      </c>
      <c r="X251" s="282"/>
      <c r="Y251" s="282"/>
      <c r="Z251" s="282"/>
      <c r="AA251" s="282"/>
      <c r="AB251" s="247" t="s">
        <v>870</v>
      </c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53" t="s">
        <v>810</v>
      </c>
      <c r="AM251" s="290">
        <f>AM248</f>
        <v>0.7</v>
      </c>
      <c r="AN251" s="290"/>
      <c r="AO251" s="34"/>
      <c r="AP251" s="127"/>
      <c r="AQ251" s="127"/>
      <c r="AR251" s="128"/>
      <c r="AS251" s="178">
        <f>ROUND(ROUND(ROUND(I251*S252,0)*$U$260,0)*AM251,0)</f>
        <v>405</v>
      </c>
      <c r="AT251" s="14"/>
    </row>
    <row r="252" spans="1:48" ht="17.2" customHeight="1" x14ac:dyDescent="0.3">
      <c r="A252" s="10">
        <v>21</v>
      </c>
      <c r="B252" s="12">
        <v>8962</v>
      </c>
      <c r="C252" s="51" t="s">
        <v>1180</v>
      </c>
      <c r="D252" s="146"/>
      <c r="E252" s="160"/>
      <c r="F252" s="145"/>
      <c r="G252" s="145"/>
      <c r="H252" s="44"/>
      <c r="I252" s="140"/>
      <c r="J252" s="140"/>
      <c r="K252" s="140"/>
      <c r="L252" s="83"/>
      <c r="M252" s="42"/>
      <c r="N252" s="8"/>
      <c r="O252" s="100"/>
      <c r="P252" s="100"/>
      <c r="Q252" s="100"/>
      <c r="R252" s="126" t="s">
        <v>810</v>
      </c>
      <c r="S252" s="236">
        <f>S246</f>
        <v>0.96499999999999997</v>
      </c>
      <c r="T252" s="237"/>
      <c r="U252" s="265"/>
      <c r="V252" s="299"/>
      <c r="W252" s="281"/>
      <c r="X252" s="282"/>
      <c r="Y252" s="282"/>
      <c r="Z252" s="282"/>
      <c r="AA252" s="282"/>
      <c r="AB252" s="247" t="s">
        <v>868</v>
      </c>
      <c r="AC252" s="248"/>
      <c r="AD252" s="248"/>
      <c r="AE252" s="248"/>
      <c r="AF252" s="248"/>
      <c r="AG252" s="248"/>
      <c r="AH252" s="248"/>
      <c r="AI252" s="248"/>
      <c r="AJ252" s="248"/>
      <c r="AK252" s="248"/>
      <c r="AL252" s="53" t="s">
        <v>810</v>
      </c>
      <c r="AM252" s="290">
        <f>AM249</f>
        <v>0.5</v>
      </c>
      <c r="AN252" s="290"/>
      <c r="AO252" s="7"/>
      <c r="AP252" s="63"/>
      <c r="AQ252" s="63"/>
      <c r="AR252" s="117"/>
      <c r="AS252" s="178">
        <f>ROUND(ROUND(ROUND(I251*S252,0)*$U$260,0)*AM252,0)</f>
        <v>290</v>
      </c>
      <c r="AT252" s="14"/>
    </row>
    <row r="253" spans="1:48" ht="17.2" customHeight="1" x14ac:dyDescent="0.3">
      <c r="A253" s="10">
        <v>21</v>
      </c>
      <c r="B253" s="12">
        <v>8963</v>
      </c>
      <c r="C253" s="51" t="s">
        <v>1179</v>
      </c>
      <c r="D253" s="146"/>
      <c r="E253" s="160"/>
      <c r="F253" s="145"/>
      <c r="G253" s="145"/>
      <c r="H253" s="84"/>
      <c r="I253" s="140"/>
      <c r="J253" s="140"/>
      <c r="K253" s="140"/>
      <c r="L253" s="83"/>
      <c r="M253" s="2"/>
      <c r="N253" s="159"/>
      <c r="O253" s="159"/>
      <c r="P253" s="159"/>
      <c r="Q253" s="159"/>
      <c r="R253" s="159"/>
      <c r="S253" s="159"/>
      <c r="T253" s="159"/>
      <c r="U253" s="146"/>
      <c r="V253" s="147"/>
      <c r="W253" s="86"/>
      <c r="X253" s="7"/>
      <c r="Y253" s="30"/>
      <c r="Z253" s="7"/>
      <c r="AA253" s="63"/>
      <c r="AB253" s="7"/>
      <c r="AC253" s="7"/>
      <c r="AD253" s="59"/>
      <c r="AE253" s="59"/>
      <c r="AF253" s="7"/>
      <c r="AG253" s="7"/>
      <c r="AH253" s="7"/>
      <c r="AI253" s="7"/>
      <c r="AJ253" s="7"/>
      <c r="AK253" s="7"/>
      <c r="AL253" s="59"/>
      <c r="AM253" s="249"/>
      <c r="AN253" s="250"/>
      <c r="AO253" s="241" t="s">
        <v>877</v>
      </c>
      <c r="AP253" s="241"/>
      <c r="AQ253" s="241"/>
      <c r="AR253" s="242"/>
      <c r="AS253" s="167">
        <f>ROUND(I251*$U$260,0)-AO256</f>
        <v>595</v>
      </c>
      <c r="AT253" s="14"/>
    </row>
    <row r="254" spans="1:48" ht="17.2" customHeight="1" x14ac:dyDescent="0.3">
      <c r="A254" s="10">
        <v>21</v>
      </c>
      <c r="B254" s="12">
        <v>8964</v>
      </c>
      <c r="C254" s="51" t="s">
        <v>1178</v>
      </c>
      <c r="D254" s="146"/>
      <c r="E254" s="160"/>
      <c r="F254" s="145"/>
      <c r="G254" s="145"/>
      <c r="H254" s="84"/>
      <c r="I254" s="140"/>
      <c r="J254" s="140"/>
      <c r="K254" s="140"/>
      <c r="L254" s="83"/>
      <c r="M254" s="2"/>
      <c r="N254" s="159"/>
      <c r="O254" s="159"/>
      <c r="P254" s="159"/>
      <c r="Q254" s="159"/>
      <c r="R254" s="159"/>
      <c r="S254" s="159"/>
      <c r="T254" s="159"/>
      <c r="U254" s="146"/>
      <c r="V254" s="160"/>
      <c r="W254" s="281" t="s">
        <v>871</v>
      </c>
      <c r="X254" s="282"/>
      <c r="Y254" s="282"/>
      <c r="Z254" s="282"/>
      <c r="AA254" s="283"/>
      <c r="AB254" s="247" t="s">
        <v>870</v>
      </c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126" t="s">
        <v>810</v>
      </c>
      <c r="AM254" s="255">
        <f>AM251</f>
        <v>0.7</v>
      </c>
      <c r="AN254" s="289"/>
      <c r="AO254" s="262"/>
      <c r="AP254" s="241"/>
      <c r="AQ254" s="241"/>
      <c r="AR254" s="242"/>
      <c r="AS254" s="167">
        <f>ROUND(ROUND(I251*$U$260,0)*AM254,0)-AO256</f>
        <v>415</v>
      </c>
      <c r="AT254" s="14"/>
    </row>
    <row r="255" spans="1:48" ht="17.2" customHeight="1" x14ac:dyDescent="0.3">
      <c r="A255" s="10">
        <v>21</v>
      </c>
      <c r="B255" s="12">
        <v>8965</v>
      </c>
      <c r="C255" s="51" t="s">
        <v>1177</v>
      </c>
      <c r="D255" s="146"/>
      <c r="E255" s="160"/>
      <c r="F255" s="145"/>
      <c r="G255" s="145"/>
      <c r="H255" s="84"/>
      <c r="I255" s="140"/>
      <c r="J255" s="140"/>
      <c r="K255" s="140"/>
      <c r="L255" s="83"/>
      <c r="M255" s="2"/>
      <c r="N255" s="159"/>
      <c r="O255" s="159"/>
      <c r="P255" s="159"/>
      <c r="Q255" s="159"/>
      <c r="R255" s="159"/>
      <c r="S255" s="159"/>
      <c r="T255" s="159"/>
      <c r="U255" s="146"/>
      <c r="V255" s="160"/>
      <c r="W255" s="281"/>
      <c r="X255" s="282"/>
      <c r="Y255" s="282"/>
      <c r="Z255" s="282"/>
      <c r="AA255" s="283"/>
      <c r="AB255" s="247" t="s">
        <v>868</v>
      </c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53" t="s">
        <v>810</v>
      </c>
      <c r="AM255" s="290">
        <f>AM252</f>
        <v>0.5</v>
      </c>
      <c r="AN255" s="291"/>
      <c r="AO255" s="134"/>
      <c r="AP255" s="130"/>
      <c r="AQ255" s="130"/>
      <c r="AR255" s="131"/>
      <c r="AS255" s="167">
        <f>ROUND(ROUND(I251*$U$260,0)*AM255,0)-5</f>
        <v>295</v>
      </c>
      <c r="AT255" s="14"/>
    </row>
    <row r="256" spans="1:48" ht="17.2" customHeight="1" x14ac:dyDescent="0.3">
      <c r="A256" s="10">
        <v>21</v>
      </c>
      <c r="B256" s="12">
        <v>8966</v>
      </c>
      <c r="C256" s="51" t="s">
        <v>1176</v>
      </c>
      <c r="D256" s="146"/>
      <c r="E256" s="160"/>
      <c r="F256" s="145"/>
      <c r="G256" s="145"/>
      <c r="H256" s="84"/>
      <c r="I256" s="140"/>
      <c r="J256" s="140"/>
      <c r="K256" s="140"/>
      <c r="L256" s="83"/>
      <c r="M256" s="239" t="s">
        <v>837</v>
      </c>
      <c r="N256" s="239"/>
      <c r="O256" s="239"/>
      <c r="P256" s="239"/>
      <c r="Q256" s="239"/>
      <c r="R256" s="239"/>
      <c r="S256" s="239"/>
      <c r="T256" s="240"/>
      <c r="U256" s="146"/>
      <c r="V256" s="147"/>
      <c r="W256" s="9"/>
      <c r="X256" s="47"/>
      <c r="Y256" s="47"/>
      <c r="Z256" s="7"/>
      <c r="AA256" s="63"/>
      <c r="AB256" s="7"/>
      <c r="AC256" s="7"/>
      <c r="AD256" s="59"/>
      <c r="AE256" s="59"/>
      <c r="AF256" s="7"/>
      <c r="AG256" s="7"/>
      <c r="AH256" s="7"/>
      <c r="AI256" s="7"/>
      <c r="AJ256" s="7"/>
      <c r="AK256" s="7"/>
      <c r="AL256" s="59"/>
      <c r="AM256" s="249"/>
      <c r="AN256" s="250"/>
      <c r="AO256" s="36">
        <f>AO244</f>
        <v>5</v>
      </c>
      <c r="AP256" s="69" t="s">
        <v>873</v>
      </c>
      <c r="AQ256" s="130"/>
      <c r="AR256" s="131"/>
      <c r="AS256" s="167">
        <f>ROUND(ROUND(I251*S258,0)*$U$260,0)-AO256</f>
        <v>574</v>
      </c>
      <c r="AT256" s="14"/>
    </row>
    <row r="257" spans="1:46" ht="17.2" customHeight="1" x14ac:dyDescent="0.3">
      <c r="A257" s="10">
        <v>21</v>
      </c>
      <c r="B257" s="12">
        <v>8967</v>
      </c>
      <c r="C257" s="51" t="s">
        <v>1175</v>
      </c>
      <c r="D257" s="146"/>
      <c r="E257" s="160"/>
      <c r="F257" s="145"/>
      <c r="G257" s="145"/>
      <c r="H257" s="84"/>
      <c r="I257" s="140"/>
      <c r="J257" s="140"/>
      <c r="K257" s="140"/>
      <c r="L257" s="83"/>
      <c r="M257" s="241"/>
      <c r="N257" s="241"/>
      <c r="O257" s="241"/>
      <c r="P257" s="241"/>
      <c r="Q257" s="241"/>
      <c r="R257" s="241"/>
      <c r="S257" s="241"/>
      <c r="T257" s="242"/>
      <c r="U257" s="146"/>
      <c r="V257" s="160"/>
      <c r="W257" s="281" t="s">
        <v>871</v>
      </c>
      <c r="X257" s="282"/>
      <c r="Y257" s="282"/>
      <c r="Z257" s="282"/>
      <c r="AA257" s="283"/>
      <c r="AB257" s="247" t="s">
        <v>870</v>
      </c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126" t="s">
        <v>810</v>
      </c>
      <c r="AM257" s="255">
        <f>AM254</f>
        <v>0.7</v>
      </c>
      <c r="AN257" s="289"/>
      <c r="AO257" s="44"/>
      <c r="AP257" s="130"/>
      <c r="AQ257" s="130"/>
      <c r="AR257" s="131"/>
      <c r="AS257" s="167">
        <f>ROUND(ROUND(ROUND(I251*S258,0)*$U$260,0)*AM257,0)-AO256</f>
        <v>400</v>
      </c>
      <c r="AT257" s="14"/>
    </row>
    <row r="258" spans="1:46" ht="17.2" customHeight="1" x14ac:dyDescent="0.3">
      <c r="A258" s="10">
        <v>21</v>
      </c>
      <c r="B258" s="12">
        <v>8968</v>
      </c>
      <c r="C258" s="51" t="s">
        <v>1174</v>
      </c>
      <c r="D258" s="146"/>
      <c r="E258" s="160"/>
      <c r="F258" s="145"/>
      <c r="G258" s="145"/>
      <c r="H258" s="84"/>
      <c r="I258" s="140"/>
      <c r="J258" s="140"/>
      <c r="K258" s="140"/>
      <c r="L258" s="83"/>
      <c r="M258" s="69"/>
      <c r="N258" s="69"/>
      <c r="O258" s="69"/>
      <c r="P258" s="69"/>
      <c r="Q258" s="69"/>
      <c r="R258" s="142" t="s">
        <v>810</v>
      </c>
      <c r="S258" s="252">
        <f>S252</f>
        <v>0.96499999999999997</v>
      </c>
      <c r="T258" s="253"/>
      <c r="U258" s="146"/>
      <c r="V258" s="160"/>
      <c r="W258" s="281"/>
      <c r="X258" s="282"/>
      <c r="Y258" s="282"/>
      <c r="Z258" s="282"/>
      <c r="AA258" s="283"/>
      <c r="AB258" s="247" t="s">
        <v>868</v>
      </c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53" t="s">
        <v>810</v>
      </c>
      <c r="AM258" s="290">
        <f>AM255</f>
        <v>0.5</v>
      </c>
      <c r="AN258" s="291"/>
      <c r="AO258" s="44"/>
      <c r="AP258" s="130"/>
      <c r="AQ258" s="130"/>
      <c r="AR258" s="131"/>
      <c r="AS258" s="167">
        <f>ROUND(ROUND(ROUND(I251*S258,0)*$U$260,0)*AM258,0)-AO256</f>
        <v>285</v>
      </c>
      <c r="AT258" s="14"/>
    </row>
    <row r="259" spans="1:46" ht="17.2" customHeight="1" x14ac:dyDescent="0.3">
      <c r="A259" s="10">
        <v>21</v>
      </c>
      <c r="B259" s="12">
        <v>8641</v>
      </c>
      <c r="C259" s="51" t="s">
        <v>1173</v>
      </c>
      <c r="D259" s="134"/>
      <c r="E259" s="136"/>
      <c r="F259" s="145"/>
      <c r="G259" s="145"/>
      <c r="H259" s="243" t="s">
        <v>884</v>
      </c>
      <c r="I259" s="239"/>
      <c r="J259" s="239"/>
      <c r="K259" s="239"/>
      <c r="L259" s="240"/>
      <c r="M259" s="48"/>
      <c r="N259" s="76"/>
      <c r="O259" s="76"/>
      <c r="P259" s="76"/>
      <c r="Q259" s="76"/>
      <c r="R259" s="76"/>
      <c r="S259" s="76"/>
      <c r="T259" s="103"/>
      <c r="U259" s="296" t="s">
        <v>810</v>
      </c>
      <c r="V259" s="297"/>
      <c r="W259" s="86"/>
      <c r="X259" s="7"/>
      <c r="Y259" s="30"/>
      <c r="Z259" s="7"/>
      <c r="AA259" s="63"/>
      <c r="AB259" s="34"/>
      <c r="AC259" s="34"/>
      <c r="AD259" s="53"/>
      <c r="AE259" s="53"/>
      <c r="AF259" s="34"/>
      <c r="AG259" s="34"/>
      <c r="AH259" s="34"/>
      <c r="AI259" s="34"/>
      <c r="AJ259" s="34"/>
      <c r="AK259" s="34"/>
      <c r="AL259" s="53"/>
      <c r="AM259" s="290"/>
      <c r="AN259" s="290"/>
      <c r="AO259" s="127"/>
      <c r="AP259" s="127"/>
      <c r="AQ259" s="127"/>
      <c r="AR259" s="128"/>
      <c r="AS259" s="178">
        <f>ROUND(I263*$U$260,0)</f>
        <v>576</v>
      </c>
      <c r="AT259" s="82"/>
    </row>
    <row r="260" spans="1:46" ht="17.2" customHeight="1" x14ac:dyDescent="0.3">
      <c r="A260" s="10">
        <v>21</v>
      </c>
      <c r="B260" s="12">
        <v>8642</v>
      </c>
      <c r="C260" s="51" t="s">
        <v>1172</v>
      </c>
      <c r="D260" s="134"/>
      <c r="E260" s="136"/>
      <c r="F260" s="44"/>
      <c r="G260" s="83"/>
      <c r="H260" s="262"/>
      <c r="I260" s="241"/>
      <c r="J260" s="241"/>
      <c r="K260" s="241"/>
      <c r="L260" s="242"/>
      <c r="M260" s="84"/>
      <c r="N260" s="140"/>
      <c r="O260" s="140"/>
      <c r="P260" s="140"/>
      <c r="Q260" s="140"/>
      <c r="R260" s="140"/>
      <c r="S260" s="140"/>
      <c r="T260" s="83"/>
      <c r="U260" s="287">
        <f>U212</f>
        <v>0.7</v>
      </c>
      <c r="V260" s="288"/>
      <c r="W260" s="281" t="s">
        <v>871</v>
      </c>
      <c r="X260" s="282"/>
      <c r="Y260" s="282"/>
      <c r="Z260" s="282"/>
      <c r="AA260" s="282"/>
      <c r="AB260" s="247" t="s">
        <v>870</v>
      </c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53" t="s">
        <v>810</v>
      </c>
      <c r="AM260" s="290">
        <f>AM257</f>
        <v>0.7</v>
      </c>
      <c r="AN260" s="290"/>
      <c r="AO260" s="127"/>
      <c r="AP260" s="127"/>
      <c r="AQ260" s="127"/>
      <c r="AR260" s="128"/>
      <c r="AS260" s="178">
        <f>ROUND(ROUND(I263*$U$260,0)*AM260,0)</f>
        <v>403</v>
      </c>
      <c r="AT260" s="82"/>
    </row>
    <row r="261" spans="1:46" ht="17.2" customHeight="1" x14ac:dyDescent="0.3">
      <c r="A261" s="10">
        <v>21</v>
      </c>
      <c r="B261" s="12">
        <v>8969</v>
      </c>
      <c r="C261" s="51" t="s">
        <v>1171</v>
      </c>
      <c r="D261" s="134"/>
      <c r="E261" s="136"/>
      <c r="F261" s="84"/>
      <c r="G261" s="83"/>
      <c r="H261" s="134"/>
      <c r="I261" s="135"/>
      <c r="J261" s="135"/>
      <c r="K261" s="135"/>
      <c r="L261" s="136"/>
      <c r="M261" s="84"/>
      <c r="N261" s="140"/>
      <c r="O261" s="140"/>
      <c r="P261" s="140"/>
      <c r="Q261" s="140"/>
      <c r="R261" s="140"/>
      <c r="S261" s="140"/>
      <c r="T261" s="83"/>
      <c r="U261" s="84"/>
      <c r="V261" s="83"/>
      <c r="W261" s="281"/>
      <c r="X261" s="282"/>
      <c r="Y261" s="282"/>
      <c r="Z261" s="282"/>
      <c r="AA261" s="282"/>
      <c r="AB261" s="247" t="s">
        <v>868</v>
      </c>
      <c r="AC261" s="248"/>
      <c r="AD261" s="248"/>
      <c r="AE261" s="248"/>
      <c r="AF261" s="248"/>
      <c r="AG261" s="248"/>
      <c r="AH261" s="248"/>
      <c r="AI261" s="248"/>
      <c r="AJ261" s="248"/>
      <c r="AK261" s="248"/>
      <c r="AL261" s="53" t="s">
        <v>810</v>
      </c>
      <c r="AM261" s="290">
        <f>AM258</f>
        <v>0.5</v>
      </c>
      <c r="AN261" s="290"/>
      <c r="AO261" s="133"/>
      <c r="AP261" s="127"/>
      <c r="AQ261" s="127"/>
      <c r="AR261" s="128"/>
      <c r="AS261" s="178">
        <f>ROUND(ROUND(I263*$U$260,0)*AM261,0)</f>
        <v>288</v>
      </c>
      <c r="AT261" s="82"/>
    </row>
    <row r="262" spans="1:46" ht="17.2" customHeight="1" x14ac:dyDescent="0.3">
      <c r="A262" s="10">
        <v>21</v>
      </c>
      <c r="B262" s="12">
        <v>8643</v>
      </c>
      <c r="C262" s="51" t="s">
        <v>1170</v>
      </c>
      <c r="D262" s="134"/>
      <c r="E262" s="136"/>
      <c r="F262" s="84"/>
      <c r="G262" s="83"/>
      <c r="H262" s="44"/>
      <c r="I262" s="2"/>
      <c r="M262" s="243" t="s">
        <v>837</v>
      </c>
      <c r="N262" s="239"/>
      <c r="O262" s="239"/>
      <c r="P262" s="239"/>
      <c r="Q262" s="239"/>
      <c r="R262" s="239"/>
      <c r="S262" s="239"/>
      <c r="T262" s="240"/>
      <c r="U262" s="156"/>
      <c r="V262" s="157"/>
      <c r="W262" s="9"/>
      <c r="X262" s="47"/>
      <c r="Y262" s="47"/>
      <c r="Z262" s="7"/>
      <c r="AA262" s="63"/>
      <c r="AB262" s="34"/>
      <c r="AC262" s="34"/>
      <c r="AD262" s="53"/>
      <c r="AE262" s="53"/>
      <c r="AF262" s="34"/>
      <c r="AG262" s="34"/>
      <c r="AH262" s="34"/>
      <c r="AI262" s="34"/>
      <c r="AJ262" s="34"/>
      <c r="AK262" s="34"/>
      <c r="AL262" s="53"/>
      <c r="AM262" s="290"/>
      <c r="AN262" s="290"/>
      <c r="AO262" s="34"/>
      <c r="AP262" s="127"/>
      <c r="AQ262" s="127"/>
      <c r="AR262" s="128"/>
      <c r="AS262" s="178">
        <f>ROUND(ROUND(I263*S264,0)*$U$260,0)</f>
        <v>556</v>
      </c>
      <c r="AT262" s="82"/>
    </row>
    <row r="263" spans="1:46" ht="17.2" customHeight="1" x14ac:dyDescent="0.3">
      <c r="A263" s="10">
        <v>21</v>
      </c>
      <c r="B263" s="12">
        <v>8644</v>
      </c>
      <c r="C263" s="51" t="s">
        <v>1169</v>
      </c>
      <c r="D263" s="134"/>
      <c r="E263" s="136"/>
      <c r="F263" s="84"/>
      <c r="G263" s="83"/>
      <c r="H263" s="44"/>
      <c r="I263" s="295">
        <f>'5療養介護(基本)'!I262</f>
        <v>823</v>
      </c>
      <c r="J263" s="295"/>
      <c r="K263" s="43" t="s">
        <v>809</v>
      </c>
      <c r="L263" s="43"/>
      <c r="M263" s="262"/>
      <c r="N263" s="241"/>
      <c r="O263" s="241"/>
      <c r="P263" s="241"/>
      <c r="Q263" s="241"/>
      <c r="R263" s="241"/>
      <c r="S263" s="241"/>
      <c r="T263" s="242"/>
      <c r="U263" s="156"/>
      <c r="V263" s="158"/>
      <c r="W263" s="281" t="s">
        <v>1160</v>
      </c>
      <c r="X263" s="282"/>
      <c r="Y263" s="282"/>
      <c r="Z263" s="282"/>
      <c r="AA263" s="282"/>
      <c r="AB263" s="247" t="s">
        <v>1159</v>
      </c>
      <c r="AC263" s="248"/>
      <c r="AD263" s="248"/>
      <c r="AE263" s="248"/>
      <c r="AF263" s="248"/>
      <c r="AG263" s="248"/>
      <c r="AH263" s="248"/>
      <c r="AI263" s="248"/>
      <c r="AJ263" s="248"/>
      <c r="AK263" s="248"/>
      <c r="AL263" s="53" t="s">
        <v>808</v>
      </c>
      <c r="AM263" s="290">
        <f>AM260</f>
        <v>0.7</v>
      </c>
      <c r="AN263" s="290"/>
      <c r="AO263" s="34"/>
      <c r="AP263" s="127"/>
      <c r="AQ263" s="127"/>
      <c r="AR263" s="128"/>
      <c r="AS263" s="178">
        <f>ROUND(ROUND(ROUND(I263*S264,0)*$U$260,0)*AM263,0)</f>
        <v>389</v>
      </c>
      <c r="AT263" s="82"/>
    </row>
    <row r="264" spans="1:46" ht="17.2" customHeight="1" x14ac:dyDescent="0.3">
      <c r="A264" s="10">
        <v>21</v>
      </c>
      <c r="B264" s="12">
        <v>8970</v>
      </c>
      <c r="C264" s="51" t="s">
        <v>1168</v>
      </c>
      <c r="D264" s="134"/>
      <c r="E264" s="136"/>
      <c r="F264" s="84"/>
      <c r="G264" s="83"/>
      <c r="H264" s="44"/>
      <c r="I264" s="140"/>
      <c r="J264" s="140"/>
      <c r="K264" s="140"/>
      <c r="L264" s="83"/>
      <c r="M264" s="42"/>
      <c r="N264" s="8"/>
      <c r="O264" s="100"/>
      <c r="P264" s="100"/>
      <c r="Q264" s="100"/>
      <c r="R264" s="126" t="s">
        <v>808</v>
      </c>
      <c r="S264" s="236">
        <f>S258</f>
        <v>0.96499999999999997</v>
      </c>
      <c r="T264" s="237"/>
      <c r="U264" s="44"/>
      <c r="V264" s="83"/>
      <c r="W264" s="281"/>
      <c r="X264" s="282"/>
      <c r="Y264" s="282"/>
      <c r="Z264" s="282"/>
      <c r="AA264" s="282"/>
      <c r="AB264" s="247" t="s">
        <v>1157</v>
      </c>
      <c r="AC264" s="248"/>
      <c r="AD264" s="248"/>
      <c r="AE264" s="248"/>
      <c r="AF264" s="248"/>
      <c r="AG264" s="248"/>
      <c r="AH264" s="248"/>
      <c r="AI264" s="248"/>
      <c r="AJ264" s="248"/>
      <c r="AK264" s="248"/>
      <c r="AL264" s="53" t="s">
        <v>808</v>
      </c>
      <c r="AM264" s="290">
        <f>AM261</f>
        <v>0.5</v>
      </c>
      <c r="AN264" s="290"/>
      <c r="AO264" s="7"/>
      <c r="AP264" s="63"/>
      <c r="AQ264" s="63"/>
      <c r="AR264" s="117"/>
      <c r="AS264" s="178">
        <f>ROUND(ROUND(ROUND(I263*S264,0)*$U$260,0)*AM264,0)</f>
        <v>278</v>
      </c>
      <c r="AT264" s="82"/>
    </row>
    <row r="265" spans="1:46" ht="17.2" customHeight="1" x14ac:dyDescent="0.3">
      <c r="A265" s="10">
        <v>21</v>
      </c>
      <c r="B265" s="12">
        <v>8971</v>
      </c>
      <c r="C265" s="51" t="s">
        <v>1167</v>
      </c>
      <c r="D265" s="134"/>
      <c r="E265" s="136"/>
      <c r="F265" s="84"/>
      <c r="G265" s="83"/>
      <c r="H265" s="84"/>
      <c r="I265" s="140"/>
      <c r="J265" s="140"/>
      <c r="K265" s="140"/>
      <c r="L265" s="83"/>
      <c r="M265" s="2"/>
      <c r="N265" s="159"/>
      <c r="O265" s="159"/>
      <c r="P265" s="159"/>
      <c r="Q265" s="159"/>
      <c r="R265" s="159"/>
      <c r="S265" s="159"/>
      <c r="T265" s="159"/>
      <c r="U265" s="84"/>
      <c r="V265" s="83"/>
      <c r="W265" s="86"/>
      <c r="X265" s="7"/>
      <c r="Y265" s="30"/>
      <c r="Z265" s="7"/>
      <c r="AA265" s="63"/>
      <c r="AB265" s="7"/>
      <c r="AC265" s="7"/>
      <c r="AD265" s="59"/>
      <c r="AE265" s="59"/>
      <c r="AF265" s="7"/>
      <c r="AG265" s="7"/>
      <c r="AH265" s="7"/>
      <c r="AI265" s="7"/>
      <c r="AJ265" s="7"/>
      <c r="AK265" s="7"/>
      <c r="AL265" s="59"/>
      <c r="AM265" s="249"/>
      <c r="AN265" s="250"/>
      <c r="AO265" s="241" t="s">
        <v>1166</v>
      </c>
      <c r="AP265" s="241"/>
      <c r="AQ265" s="241"/>
      <c r="AR265" s="242"/>
      <c r="AS265" s="167">
        <f>ROUND(I263*$U$260,0)-AO268</f>
        <v>571</v>
      </c>
      <c r="AT265" s="82"/>
    </row>
    <row r="266" spans="1:46" ht="17.2" customHeight="1" x14ac:dyDescent="0.3">
      <c r="A266" s="10">
        <v>21</v>
      </c>
      <c r="B266" s="12">
        <v>8972</v>
      </c>
      <c r="C266" s="51" t="s">
        <v>1165</v>
      </c>
      <c r="D266" s="134"/>
      <c r="E266" s="136"/>
      <c r="F266" s="84"/>
      <c r="G266" s="83"/>
      <c r="H266" s="84"/>
      <c r="I266" s="140"/>
      <c r="J266" s="140"/>
      <c r="K266" s="140"/>
      <c r="L266" s="83"/>
      <c r="M266" s="2"/>
      <c r="N266" s="159"/>
      <c r="O266" s="159"/>
      <c r="P266" s="159"/>
      <c r="Q266" s="159"/>
      <c r="R266" s="159"/>
      <c r="S266" s="159"/>
      <c r="T266" s="159"/>
      <c r="U266" s="287"/>
      <c r="V266" s="288"/>
      <c r="W266" s="281" t="s">
        <v>1160</v>
      </c>
      <c r="X266" s="282"/>
      <c r="Y266" s="282"/>
      <c r="Z266" s="282"/>
      <c r="AA266" s="283"/>
      <c r="AB266" s="247" t="s">
        <v>1159</v>
      </c>
      <c r="AC266" s="248"/>
      <c r="AD266" s="248"/>
      <c r="AE266" s="248"/>
      <c r="AF266" s="248"/>
      <c r="AG266" s="248"/>
      <c r="AH266" s="248"/>
      <c r="AI266" s="248"/>
      <c r="AJ266" s="248"/>
      <c r="AK266" s="248"/>
      <c r="AL266" s="126" t="s">
        <v>808</v>
      </c>
      <c r="AM266" s="255">
        <f>AM263</f>
        <v>0.7</v>
      </c>
      <c r="AN266" s="289"/>
      <c r="AO266" s="262"/>
      <c r="AP266" s="241"/>
      <c r="AQ266" s="241"/>
      <c r="AR266" s="242"/>
      <c r="AS266" s="167">
        <f>ROUND(ROUND(I263*$U$260,0)*AM266,0)-AO268</f>
        <v>398</v>
      </c>
      <c r="AT266" s="82"/>
    </row>
    <row r="267" spans="1:46" ht="17.2" customHeight="1" x14ac:dyDescent="0.3">
      <c r="A267" s="10">
        <v>21</v>
      </c>
      <c r="B267" s="12">
        <v>8973</v>
      </c>
      <c r="C267" s="51" t="s">
        <v>1164</v>
      </c>
      <c r="D267" s="134"/>
      <c r="E267" s="136"/>
      <c r="F267" s="84"/>
      <c r="G267" s="83"/>
      <c r="H267" s="84"/>
      <c r="I267" s="140"/>
      <c r="J267" s="140"/>
      <c r="K267" s="140"/>
      <c r="L267" s="83"/>
      <c r="M267" s="2"/>
      <c r="N267" s="159"/>
      <c r="O267" s="159"/>
      <c r="P267" s="159"/>
      <c r="Q267" s="159"/>
      <c r="R267" s="159"/>
      <c r="S267" s="159"/>
      <c r="T267" s="159"/>
      <c r="U267" s="84"/>
      <c r="V267" s="83"/>
      <c r="W267" s="281"/>
      <c r="X267" s="282"/>
      <c r="Y267" s="282"/>
      <c r="Z267" s="282"/>
      <c r="AA267" s="283"/>
      <c r="AB267" s="247" t="s">
        <v>1157</v>
      </c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53" t="s">
        <v>808</v>
      </c>
      <c r="AM267" s="290">
        <f>AM264</f>
        <v>0.5</v>
      </c>
      <c r="AN267" s="291"/>
      <c r="AO267" s="134"/>
      <c r="AP267" s="130"/>
      <c r="AQ267" s="130"/>
      <c r="AR267" s="131"/>
      <c r="AS267" s="167">
        <f>ROUND(ROUND(I263*$U$260,0)*AM267,0)-5</f>
        <v>283</v>
      </c>
      <c r="AT267" s="82"/>
    </row>
    <row r="268" spans="1:46" ht="17.2" customHeight="1" x14ac:dyDescent="0.3">
      <c r="A268" s="10">
        <v>21</v>
      </c>
      <c r="B268" s="12">
        <v>8974</v>
      </c>
      <c r="C268" s="51" t="s">
        <v>1163</v>
      </c>
      <c r="D268" s="134"/>
      <c r="E268" s="136"/>
      <c r="F268" s="84"/>
      <c r="G268" s="83"/>
      <c r="H268" s="84"/>
      <c r="I268" s="140"/>
      <c r="J268" s="140"/>
      <c r="K268" s="140"/>
      <c r="L268" s="83"/>
      <c r="M268" s="239" t="s">
        <v>833</v>
      </c>
      <c r="N268" s="239"/>
      <c r="O268" s="239"/>
      <c r="P268" s="239"/>
      <c r="Q268" s="239"/>
      <c r="R268" s="239"/>
      <c r="S268" s="239"/>
      <c r="T268" s="240"/>
      <c r="U268" s="156"/>
      <c r="V268" s="157"/>
      <c r="W268" s="9"/>
      <c r="X268" s="47"/>
      <c r="Y268" s="47"/>
      <c r="Z268" s="7"/>
      <c r="AA268" s="63"/>
      <c r="AB268" s="7"/>
      <c r="AC268" s="7"/>
      <c r="AD268" s="59"/>
      <c r="AE268" s="59"/>
      <c r="AF268" s="7"/>
      <c r="AG268" s="7"/>
      <c r="AH268" s="7"/>
      <c r="AI268" s="7"/>
      <c r="AJ268" s="7"/>
      <c r="AK268" s="7"/>
      <c r="AL268" s="59"/>
      <c r="AM268" s="249"/>
      <c r="AN268" s="250"/>
      <c r="AO268" s="36">
        <f>AO256</f>
        <v>5</v>
      </c>
      <c r="AP268" s="69" t="s">
        <v>1162</v>
      </c>
      <c r="AQ268" s="130"/>
      <c r="AR268" s="131"/>
      <c r="AS268" s="167">
        <f>ROUND(ROUND(I263*S270,0)*$U$260,0)-AO268</f>
        <v>551</v>
      </c>
      <c r="AT268" s="82"/>
    </row>
    <row r="269" spans="1:46" ht="17.2" customHeight="1" x14ac:dyDescent="0.3">
      <c r="A269" s="10">
        <v>21</v>
      </c>
      <c r="B269" s="12">
        <v>8975</v>
      </c>
      <c r="C269" s="51" t="s">
        <v>1161</v>
      </c>
      <c r="D269" s="134"/>
      <c r="E269" s="136"/>
      <c r="F269" s="84"/>
      <c r="G269" s="83"/>
      <c r="H269" s="84"/>
      <c r="I269" s="140"/>
      <c r="J269" s="140"/>
      <c r="K269" s="140"/>
      <c r="L269" s="83"/>
      <c r="M269" s="241"/>
      <c r="N269" s="241"/>
      <c r="O269" s="241"/>
      <c r="P269" s="241"/>
      <c r="Q269" s="241"/>
      <c r="R269" s="241"/>
      <c r="S269" s="241"/>
      <c r="T269" s="242"/>
      <c r="U269" s="156"/>
      <c r="V269" s="158"/>
      <c r="W269" s="281" t="s">
        <v>1160</v>
      </c>
      <c r="X269" s="282"/>
      <c r="Y269" s="282"/>
      <c r="Z269" s="282"/>
      <c r="AA269" s="283"/>
      <c r="AB269" s="247" t="s">
        <v>1159</v>
      </c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126" t="s">
        <v>808</v>
      </c>
      <c r="AM269" s="255">
        <f>AM266</f>
        <v>0.7</v>
      </c>
      <c r="AN269" s="289"/>
      <c r="AO269" s="44"/>
      <c r="AP269" s="130"/>
      <c r="AQ269" s="130"/>
      <c r="AR269" s="131"/>
      <c r="AS269" s="167">
        <f>ROUND(ROUND(ROUND(I263*S270,0)*$U$260,0)*AM269,0)-AO268</f>
        <v>384</v>
      </c>
      <c r="AT269" s="82"/>
    </row>
    <row r="270" spans="1:46" ht="17.2" customHeight="1" x14ac:dyDescent="0.3">
      <c r="A270" s="10">
        <v>21</v>
      </c>
      <c r="B270" s="12">
        <v>8976</v>
      </c>
      <c r="C270" s="51" t="s">
        <v>1158</v>
      </c>
      <c r="D270" s="137"/>
      <c r="E270" s="139"/>
      <c r="F270" s="102"/>
      <c r="G270" s="104"/>
      <c r="H270" s="102"/>
      <c r="I270" s="100"/>
      <c r="J270" s="100"/>
      <c r="K270" s="100"/>
      <c r="L270" s="104"/>
      <c r="M270" s="11"/>
      <c r="N270" s="11"/>
      <c r="O270" s="11"/>
      <c r="P270" s="11"/>
      <c r="Q270" s="11"/>
      <c r="R270" s="126" t="s">
        <v>808</v>
      </c>
      <c r="S270" s="236">
        <f>S264</f>
        <v>0.96499999999999997</v>
      </c>
      <c r="T270" s="237"/>
      <c r="U270" s="164"/>
      <c r="V270" s="165"/>
      <c r="W270" s="292"/>
      <c r="X270" s="293"/>
      <c r="Y270" s="293"/>
      <c r="Z270" s="293"/>
      <c r="AA270" s="294"/>
      <c r="AB270" s="247" t="s">
        <v>1157</v>
      </c>
      <c r="AC270" s="248"/>
      <c r="AD270" s="248"/>
      <c r="AE270" s="248"/>
      <c r="AF270" s="248"/>
      <c r="AG270" s="248"/>
      <c r="AH270" s="248"/>
      <c r="AI270" s="248"/>
      <c r="AJ270" s="248"/>
      <c r="AK270" s="248"/>
      <c r="AL270" s="59" t="s">
        <v>808</v>
      </c>
      <c r="AM270" s="249">
        <f>AM267</f>
        <v>0.5</v>
      </c>
      <c r="AN270" s="250"/>
      <c r="AO270" s="42"/>
      <c r="AP270" s="149"/>
      <c r="AQ270" s="149"/>
      <c r="AR270" s="150"/>
      <c r="AS270" s="179">
        <f>ROUND(ROUND(ROUND(I263*S270,0)*$U$260,0)*AM270,0)-AO268</f>
        <v>273</v>
      </c>
      <c r="AT270" s="81"/>
    </row>
    <row r="271" spans="1:46" ht="17.2" customHeight="1" x14ac:dyDescent="0.3">
      <c r="A271" s="80"/>
      <c r="B271" s="80"/>
      <c r="C271" s="34"/>
      <c r="D271" s="34"/>
      <c r="E271" s="34"/>
      <c r="F271" s="34"/>
      <c r="G271" s="34"/>
      <c r="H271" s="2"/>
      <c r="I271" s="2"/>
      <c r="J271" s="2"/>
      <c r="K271" s="2"/>
      <c r="L271" s="2"/>
      <c r="M271" s="34"/>
      <c r="N271" s="79"/>
      <c r="O271" s="79"/>
      <c r="P271" s="79"/>
      <c r="Q271" s="79"/>
      <c r="R271" s="79"/>
      <c r="S271" s="79"/>
      <c r="T271" s="79"/>
      <c r="U271" s="79"/>
      <c r="V271" s="34"/>
      <c r="W271" s="34"/>
      <c r="X271" s="34"/>
      <c r="Y271" s="76"/>
      <c r="Z271" s="34"/>
      <c r="AA271" s="34"/>
      <c r="AB271" s="53"/>
      <c r="AC271" s="55"/>
      <c r="AD271" s="38"/>
      <c r="AE271" s="34"/>
      <c r="AF271" s="34"/>
      <c r="AG271" s="34"/>
      <c r="AH271" s="34"/>
      <c r="AI271" s="34"/>
      <c r="AJ271" s="34"/>
      <c r="AK271" s="162"/>
      <c r="AL271" s="78"/>
      <c r="AM271" s="78"/>
      <c r="AN271" s="78"/>
      <c r="AO271" s="34"/>
      <c r="AP271" s="34"/>
      <c r="AQ271" s="34"/>
      <c r="AR271" s="34"/>
      <c r="AS271" s="77"/>
      <c r="AT271" s="76"/>
    </row>
    <row r="272" spans="1:46" ht="17.2" customHeight="1" x14ac:dyDescent="0.3">
      <c r="A272" s="1"/>
      <c r="B272" s="1"/>
      <c r="C272" s="2"/>
      <c r="D272" s="2"/>
      <c r="E272" s="2"/>
      <c r="F272" s="50"/>
      <c r="G272" s="50"/>
      <c r="H272" s="2"/>
      <c r="I272" s="2"/>
      <c r="J272" s="2"/>
      <c r="K272" s="2"/>
      <c r="L272" s="2"/>
      <c r="M272" s="2"/>
      <c r="N272" s="142"/>
      <c r="O272" s="142"/>
      <c r="P272" s="142"/>
      <c r="Q272" s="142"/>
      <c r="R272" s="142"/>
      <c r="S272" s="142"/>
      <c r="T272" s="142"/>
      <c r="U272" s="142"/>
      <c r="V272" s="2"/>
      <c r="W272" s="2"/>
      <c r="X272" s="2"/>
      <c r="Y272" s="2"/>
      <c r="Z272" s="2"/>
      <c r="AA272" s="2"/>
      <c r="AB272" s="142"/>
      <c r="AC272" s="142"/>
      <c r="AD272" s="2"/>
      <c r="AE272" s="2"/>
      <c r="AF272" s="2"/>
      <c r="AG272" s="2"/>
      <c r="AH272" s="2"/>
      <c r="AI272" s="2"/>
      <c r="AJ272" s="2"/>
      <c r="AK272" s="161"/>
      <c r="AL272" s="69"/>
      <c r="AM272" s="69"/>
      <c r="AN272" s="69"/>
      <c r="AO272" s="2"/>
      <c r="AP272" s="2"/>
      <c r="AQ272" s="2"/>
      <c r="AR272" s="50"/>
      <c r="AS272" s="4"/>
      <c r="AT272" s="140"/>
    </row>
    <row r="273" spans="1:46" ht="17.2" customHeight="1" x14ac:dyDescent="0.3">
      <c r="A273" s="1"/>
      <c r="B273" s="1"/>
      <c r="C273" s="2"/>
      <c r="D273" s="2"/>
      <c r="E273" s="2"/>
      <c r="F273" s="36"/>
      <c r="G273" s="36"/>
      <c r="H273" s="159"/>
      <c r="I273" s="2"/>
      <c r="J273" s="2"/>
      <c r="K273" s="2"/>
      <c r="L273" s="2"/>
      <c r="M273" s="2"/>
      <c r="N273" s="142"/>
      <c r="O273" s="142"/>
      <c r="P273" s="142"/>
      <c r="Q273" s="142"/>
      <c r="R273" s="142"/>
      <c r="S273" s="142"/>
      <c r="T273" s="142"/>
      <c r="U273" s="142"/>
      <c r="V273" s="2"/>
      <c r="W273" s="2"/>
      <c r="X273" s="2"/>
      <c r="Y273" s="2"/>
      <c r="Z273" s="2"/>
      <c r="AA273" s="2"/>
      <c r="AB273" s="142"/>
      <c r="AC273" s="142"/>
      <c r="AD273" s="2"/>
      <c r="AE273" s="2"/>
      <c r="AF273" s="2"/>
      <c r="AG273" s="2"/>
      <c r="AH273" s="2"/>
      <c r="AI273" s="2"/>
      <c r="AJ273" s="2"/>
      <c r="AK273" s="36"/>
      <c r="AL273" s="2"/>
      <c r="AM273" s="2"/>
      <c r="AN273" s="2"/>
      <c r="AO273" s="36"/>
      <c r="AP273" s="159"/>
      <c r="AQ273" s="2"/>
      <c r="AR273" s="50"/>
      <c r="AS273" s="4"/>
      <c r="AT273" s="140"/>
    </row>
    <row r="274" spans="1:46" ht="17.2" customHeight="1" x14ac:dyDescent="0.3">
      <c r="A274" s="1"/>
      <c r="B274" s="1"/>
      <c r="C274" s="2"/>
      <c r="D274" s="2"/>
      <c r="E274" s="2"/>
      <c r="F274" s="50"/>
      <c r="G274" s="50"/>
      <c r="H274" s="2"/>
      <c r="I274" s="2"/>
      <c r="J274" s="2"/>
      <c r="K274" s="2"/>
      <c r="L274" s="2"/>
      <c r="M274" s="2"/>
      <c r="N274" s="142"/>
      <c r="O274" s="142"/>
      <c r="P274" s="142"/>
      <c r="Q274" s="142"/>
      <c r="R274" s="142"/>
      <c r="S274" s="142"/>
      <c r="T274" s="142"/>
      <c r="U274" s="142"/>
      <c r="V274" s="2"/>
      <c r="W274" s="2"/>
      <c r="X274" s="2"/>
      <c r="Y274" s="2"/>
      <c r="Z274" s="2"/>
      <c r="AA274" s="142"/>
      <c r="AB274" s="161"/>
      <c r="AC274" s="159"/>
      <c r="AD274" s="140"/>
      <c r="AE274" s="2"/>
      <c r="AF274" s="2"/>
      <c r="AG274" s="2"/>
      <c r="AH274" s="2"/>
      <c r="AI274" s="2"/>
      <c r="AJ274" s="2"/>
      <c r="AK274" s="161"/>
      <c r="AL274" s="69"/>
      <c r="AM274" s="69"/>
      <c r="AN274" s="69"/>
      <c r="AO274" s="2"/>
      <c r="AP274" s="2"/>
      <c r="AQ274" s="2"/>
      <c r="AR274" s="50"/>
      <c r="AS274" s="4"/>
      <c r="AT274" s="140"/>
    </row>
    <row r="275" spans="1:46" ht="17.2" customHeight="1" x14ac:dyDescent="0.3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142"/>
      <c r="O275" s="142"/>
      <c r="P275" s="142"/>
      <c r="Q275" s="142"/>
      <c r="R275" s="142"/>
      <c r="S275" s="142"/>
      <c r="T275" s="142"/>
      <c r="U275" s="142"/>
      <c r="V275" s="2"/>
      <c r="W275" s="2"/>
      <c r="X275" s="2"/>
      <c r="Y275" s="2"/>
      <c r="Z275" s="2"/>
      <c r="AA275" s="2"/>
      <c r="AB275" s="142"/>
      <c r="AC275" s="159"/>
      <c r="AD275" s="36"/>
      <c r="AE275" s="2"/>
      <c r="AF275" s="2"/>
      <c r="AG275" s="2"/>
      <c r="AH275" s="2"/>
      <c r="AI275" s="2"/>
      <c r="AJ275" s="2"/>
      <c r="AK275" s="161"/>
      <c r="AL275" s="69"/>
      <c r="AM275" s="69"/>
      <c r="AN275" s="69"/>
      <c r="AO275" s="2"/>
      <c r="AP275" s="2"/>
      <c r="AQ275" s="2"/>
      <c r="AR275" s="2"/>
      <c r="AS275" s="4"/>
      <c r="AT275" s="140"/>
    </row>
    <row r="276" spans="1:46" ht="17.2" customHeight="1" x14ac:dyDescent="0.3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142"/>
      <c r="O276" s="142"/>
      <c r="P276" s="142"/>
      <c r="Q276" s="142"/>
      <c r="R276" s="142"/>
      <c r="S276" s="142"/>
      <c r="T276" s="142"/>
      <c r="U276" s="142"/>
      <c r="V276" s="2"/>
      <c r="W276" s="2"/>
      <c r="X276" s="2"/>
      <c r="Y276" s="2"/>
      <c r="Z276" s="2"/>
      <c r="AA276" s="2"/>
      <c r="AB276" s="142"/>
      <c r="AC276" s="159"/>
      <c r="AD276" s="36"/>
      <c r="AE276" s="2"/>
      <c r="AF276" s="2"/>
      <c r="AG276" s="2"/>
      <c r="AH276" s="2"/>
      <c r="AI276" s="2"/>
      <c r="AJ276" s="2"/>
      <c r="AK276" s="36"/>
      <c r="AL276" s="2"/>
      <c r="AM276" s="2"/>
      <c r="AN276" s="2"/>
      <c r="AO276" s="2"/>
      <c r="AP276" s="2"/>
      <c r="AQ276" s="2"/>
      <c r="AR276" s="2"/>
      <c r="AS276" s="4"/>
      <c r="AT276" s="140"/>
    </row>
    <row r="277" spans="1:46" ht="17.2" customHeight="1" x14ac:dyDescent="0.3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75"/>
      <c r="O277" s="75"/>
      <c r="P277" s="75"/>
      <c r="Q277" s="75"/>
      <c r="R277" s="75"/>
      <c r="S277" s="75"/>
      <c r="T277" s="75"/>
      <c r="U277" s="75"/>
      <c r="V277" s="2"/>
      <c r="W277" s="2"/>
      <c r="X277" s="140"/>
      <c r="Y277" s="140"/>
      <c r="Z277" s="2"/>
      <c r="AA277" s="140"/>
      <c r="AB277" s="75"/>
      <c r="AC277" s="159"/>
      <c r="AD277" s="36"/>
      <c r="AE277" s="2"/>
      <c r="AF277" s="2"/>
      <c r="AG277" s="2"/>
      <c r="AH277" s="2"/>
      <c r="AI277" s="2"/>
      <c r="AJ277" s="2"/>
      <c r="AK277" s="161"/>
      <c r="AL277" s="69"/>
      <c r="AM277" s="69"/>
      <c r="AN277" s="69"/>
      <c r="AO277" s="2"/>
      <c r="AP277" s="2"/>
      <c r="AQ277" s="2"/>
      <c r="AR277" s="2"/>
      <c r="AS277" s="4"/>
      <c r="AT277" s="140"/>
    </row>
    <row r="278" spans="1:46" ht="17.2" customHeight="1" x14ac:dyDescent="0.3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161"/>
      <c r="O278" s="161"/>
      <c r="P278" s="161"/>
      <c r="Q278" s="161"/>
      <c r="R278" s="161"/>
      <c r="S278" s="161"/>
      <c r="T278" s="161"/>
      <c r="U278" s="159"/>
      <c r="V278" s="2"/>
      <c r="W278" s="2"/>
      <c r="X278" s="2"/>
      <c r="Y278" s="36"/>
      <c r="Z278" s="2"/>
      <c r="AA278" s="2"/>
      <c r="AB278" s="142"/>
      <c r="AC278" s="159"/>
      <c r="AD278" s="36"/>
      <c r="AE278" s="2"/>
      <c r="AF278" s="2"/>
      <c r="AG278" s="2"/>
      <c r="AH278" s="2"/>
      <c r="AI278" s="2"/>
      <c r="AJ278" s="2"/>
      <c r="AK278" s="161"/>
      <c r="AL278" s="69"/>
      <c r="AM278" s="69"/>
      <c r="AN278" s="69"/>
      <c r="AO278" s="2"/>
      <c r="AP278" s="2"/>
      <c r="AQ278" s="2"/>
      <c r="AR278" s="2"/>
      <c r="AS278" s="4"/>
      <c r="AT278" s="140"/>
    </row>
    <row r="279" spans="1:46" ht="17.2" customHeight="1" x14ac:dyDescent="0.3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142"/>
      <c r="O279" s="142"/>
      <c r="P279" s="142"/>
      <c r="Q279" s="142"/>
      <c r="R279" s="142"/>
      <c r="S279" s="142"/>
      <c r="T279" s="142"/>
      <c r="U279" s="159"/>
      <c r="V279" s="2"/>
      <c r="W279" s="2"/>
      <c r="X279" s="2"/>
      <c r="Y279" s="36"/>
      <c r="Z279" s="2"/>
      <c r="AA279" s="2"/>
      <c r="AB279" s="142"/>
      <c r="AC279" s="159"/>
      <c r="AD279" s="36"/>
      <c r="AE279" s="2"/>
      <c r="AF279" s="2"/>
      <c r="AG279" s="2"/>
      <c r="AH279" s="2"/>
      <c r="AI279" s="2"/>
      <c r="AJ279" s="2"/>
      <c r="AK279" s="36"/>
      <c r="AL279" s="2"/>
      <c r="AM279" s="2"/>
      <c r="AN279" s="2"/>
      <c r="AO279" s="2"/>
      <c r="AP279" s="2"/>
      <c r="AQ279" s="2"/>
      <c r="AR279" s="2"/>
      <c r="AS279" s="4"/>
      <c r="AT279" s="140"/>
    </row>
    <row r="280" spans="1:46" ht="17.2" customHeight="1" x14ac:dyDescent="0.3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142"/>
      <c r="O280" s="142"/>
      <c r="P280" s="142"/>
      <c r="Q280" s="142"/>
      <c r="R280" s="142"/>
      <c r="S280" s="142"/>
      <c r="T280" s="142"/>
      <c r="U280" s="159"/>
      <c r="V280" s="2"/>
      <c r="W280" s="2"/>
      <c r="X280" s="2"/>
      <c r="Y280" s="36"/>
      <c r="Z280" s="2"/>
      <c r="AA280" s="142"/>
      <c r="AB280" s="161"/>
      <c r="AC280" s="159"/>
      <c r="AD280" s="140"/>
      <c r="AE280" s="2"/>
      <c r="AF280" s="2"/>
      <c r="AG280" s="2"/>
      <c r="AH280" s="2"/>
      <c r="AI280" s="2"/>
      <c r="AJ280" s="2"/>
      <c r="AK280" s="161"/>
      <c r="AL280" s="69"/>
      <c r="AM280" s="69"/>
      <c r="AN280" s="69"/>
      <c r="AO280" s="2"/>
      <c r="AP280" s="2"/>
      <c r="AQ280" s="2"/>
      <c r="AR280" s="2"/>
      <c r="AS280" s="4"/>
      <c r="AT280" s="140"/>
    </row>
  </sheetData>
  <mergeCells count="705">
    <mergeCell ref="D5:AR5"/>
    <mergeCell ref="D7:E18"/>
    <mergeCell ref="F7:G18"/>
    <mergeCell ref="H7:L8"/>
    <mergeCell ref="U7:V18"/>
    <mergeCell ref="W8:AA9"/>
    <mergeCell ref="AB8:AK8"/>
    <mergeCell ref="AM8:AN8"/>
    <mergeCell ref="AB9:AK9"/>
    <mergeCell ref="AM9:AN9"/>
    <mergeCell ref="M10:T11"/>
    <mergeCell ref="AM10:AN10"/>
    <mergeCell ref="I11:J11"/>
    <mergeCell ref="W11:AA12"/>
    <mergeCell ref="AB11:AK11"/>
    <mergeCell ref="AM11:AN11"/>
    <mergeCell ref="S12:T12"/>
    <mergeCell ref="AB12:AK12"/>
    <mergeCell ref="AM12:AN12"/>
    <mergeCell ref="AM13:AN13"/>
    <mergeCell ref="AO13:AR14"/>
    <mergeCell ref="W14:AA15"/>
    <mergeCell ref="AB14:AK14"/>
    <mergeCell ref="AM14:AN14"/>
    <mergeCell ref="AB15:AK15"/>
    <mergeCell ref="AM15:AN15"/>
    <mergeCell ref="M16:T17"/>
    <mergeCell ref="AM16:AN16"/>
    <mergeCell ref="W17:AA18"/>
    <mergeCell ref="AB17:AK17"/>
    <mergeCell ref="AM17:AN17"/>
    <mergeCell ref="S18:T18"/>
    <mergeCell ref="AB18:AK18"/>
    <mergeCell ref="AM18:AN18"/>
    <mergeCell ref="H19:L20"/>
    <mergeCell ref="AM19:AN19"/>
    <mergeCell ref="W20:AA21"/>
    <mergeCell ref="AB20:AK20"/>
    <mergeCell ref="AM20:AN20"/>
    <mergeCell ref="AB21:AK21"/>
    <mergeCell ref="AM21:AN21"/>
    <mergeCell ref="M22:T23"/>
    <mergeCell ref="AM22:AN22"/>
    <mergeCell ref="I23:J23"/>
    <mergeCell ref="W23:AA24"/>
    <mergeCell ref="AB23:AK23"/>
    <mergeCell ref="AM23:AN23"/>
    <mergeCell ref="S24:T24"/>
    <mergeCell ref="AB24:AK24"/>
    <mergeCell ref="AM24:AN24"/>
    <mergeCell ref="AM25:AN25"/>
    <mergeCell ref="AO25:AR26"/>
    <mergeCell ref="W26:AA27"/>
    <mergeCell ref="AB26:AK26"/>
    <mergeCell ref="AM26:AN26"/>
    <mergeCell ref="AB27:AK27"/>
    <mergeCell ref="AM27:AN27"/>
    <mergeCell ref="M28:T29"/>
    <mergeCell ref="AM28:AN28"/>
    <mergeCell ref="W29:AA30"/>
    <mergeCell ref="AB29:AK29"/>
    <mergeCell ref="AM29:AN29"/>
    <mergeCell ref="S30:T30"/>
    <mergeCell ref="AB30:AK30"/>
    <mergeCell ref="AM30:AN30"/>
    <mergeCell ref="H31:L32"/>
    <mergeCell ref="AM31:AN31"/>
    <mergeCell ref="W32:AA33"/>
    <mergeCell ref="AB32:AK32"/>
    <mergeCell ref="AM32:AN32"/>
    <mergeCell ref="AB33:AK33"/>
    <mergeCell ref="AM33:AN33"/>
    <mergeCell ref="M34:T35"/>
    <mergeCell ref="AM34:AN34"/>
    <mergeCell ref="I35:J35"/>
    <mergeCell ref="W35:AA36"/>
    <mergeCell ref="AB35:AK35"/>
    <mergeCell ref="AM35:AN35"/>
    <mergeCell ref="S36:T36"/>
    <mergeCell ref="AB36:AK36"/>
    <mergeCell ref="AM36:AN36"/>
    <mergeCell ref="AM37:AN37"/>
    <mergeCell ref="AO37:AR38"/>
    <mergeCell ref="W38:AA39"/>
    <mergeCell ref="AB38:AK38"/>
    <mergeCell ref="AM38:AN38"/>
    <mergeCell ref="AB39:AK39"/>
    <mergeCell ref="AM39:AN39"/>
    <mergeCell ref="M40:T41"/>
    <mergeCell ref="AM40:AN40"/>
    <mergeCell ref="W41:AA42"/>
    <mergeCell ref="AB41:AK41"/>
    <mergeCell ref="AM41:AN41"/>
    <mergeCell ref="S42:T42"/>
    <mergeCell ref="AB42:AK42"/>
    <mergeCell ref="AM42:AN42"/>
    <mergeCell ref="H43:L44"/>
    <mergeCell ref="U43:V43"/>
    <mergeCell ref="AM43:AN43"/>
    <mergeCell ref="U44:V44"/>
    <mergeCell ref="W44:AA45"/>
    <mergeCell ref="AB44:AK44"/>
    <mergeCell ref="AM44:AN44"/>
    <mergeCell ref="AB45:AK45"/>
    <mergeCell ref="AM45:AN45"/>
    <mergeCell ref="M46:T47"/>
    <mergeCell ref="AM46:AN46"/>
    <mergeCell ref="I47:J47"/>
    <mergeCell ref="W47:AA48"/>
    <mergeCell ref="AB47:AK47"/>
    <mergeCell ref="AM47:AN47"/>
    <mergeCell ref="S48:T48"/>
    <mergeCell ref="AB48:AK48"/>
    <mergeCell ref="AM48:AN48"/>
    <mergeCell ref="U49:V49"/>
    <mergeCell ref="AM49:AN49"/>
    <mergeCell ref="AO49:AR50"/>
    <mergeCell ref="U50:V50"/>
    <mergeCell ref="W50:AA51"/>
    <mergeCell ref="AB50:AK50"/>
    <mergeCell ref="AM50:AN50"/>
    <mergeCell ref="AB51:AK51"/>
    <mergeCell ref="AM51:AN51"/>
    <mergeCell ref="M52:T53"/>
    <mergeCell ref="AM52:AN52"/>
    <mergeCell ref="W53:AA54"/>
    <mergeCell ref="AB53:AK53"/>
    <mergeCell ref="AM53:AN53"/>
    <mergeCell ref="S54:T54"/>
    <mergeCell ref="AB54:AK54"/>
    <mergeCell ref="AM54:AN54"/>
    <mergeCell ref="D55:E66"/>
    <mergeCell ref="F55:G66"/>
    <mergeCell ref="H55:L56"/>
    <mergeCell ref="U55:V66"/>
    <mergeCell ref="AM55:AN55"/>
    <mergeCell ref="W56:AA57"/>
    <mergeCell ref="AB56:AK56"/>
    <mergeCell ref="AM56:AN56"/>
    <mergeCell ref="AB57:AK57"/>
    <mergeCell ref="AM57:AN57"/>
    <mergeCell ref="M58:T59"/>
    <mergeCell ref="AM58:AN58"/>
    <mergeCell ref="I59:J59"/>
    <mergeCell ref="W59:AA60"/>
    <mergeCell ref="AB59:AK59"/>
    <mergeCell ref="AM59:AN59"/>
    <mergeCell ref="S60:T60"/>
    <mergeCell ref="AB60:AK60"/>
    <mergeCell ref="AM60:AN60"/>
    <mergeCell ref="AM61:AN61"/>
    <mergeCell ref="AO61:AR62"/>
    <mergeCell ref="W62:AA63"/>
    <mergeCell ref="AB62:AK62"/>
    <mergeCell ref="AM62:AN62"/>
    <mergeCell ref="AB63:AK63"/>
    <mergeCell ref="AM63:AN63"/>
    <mergeCell ref="M64:T65"/>
    <mergeCell ref="AM64:AN64"/>
    <mergeCell ref="W65:AA66"/>
    <mergeCell ref="AB65:AK65"/>
    <mergeCell ref="AM65:AN65"/>
    <mergeCell ref="S66:T66"/>
    <mergeCell ref="AB66:AK66"/>
    <mergeCell ref="AM66:AN66"/>
    <mergeCell ref="H67:L68"/>
    <mergeCell ref="AM67:AN67"/>
    <mergeCell ref="W68:AA69"/>
    <mergeCell ref="AB68:AK68"/>
    <mergeCell ref="AM68:AN68"/>
    <mergeCell ref="AB69:AK69"/>
    <mergeCell ref="AM69:AN69"/>
    <mergeCell ref="M70:T71"/>
    <mergeCell ref="AM70:AN70"/>
    <mergeCell ref="I71:J71"/>
    <mergeCell ref="W71:AA72"/>
    <mergeCell ref="AB71:AK71"/>
    <mergeCell ref="AM71:AN71"/>
    <mergeCell ref="S72:T72"/>
    <mergeCell ref="AB72:AK72"/>
    <mergeCell ref="AM72:AN72"/>
    <mergeCell ref="AM73:AN73"/>
    <mergeCell ref="AO73:AR74"/>
    <mergeCell ref="W74:AA75"/>
    <mergeCell ref="AB74:AK74"/>
    <mergeCell ref="AM74:AN74"/>
    <mergeCell ref="AB75:AK75"/>
    <mergeCell ref="AM75:AN75"/>
    <mergeCell ref="M76:T77"/>
    <mergeCell ref="AM76:AN76"/>
    <mergeCell ref="W77:AA78"/>
    <mergeCell ref="AB77:AK77"/>
    <mergeCell ref="AM77:AN77"/>
    <mergeCell ref="S78:T78"/>
    <mergeCell ref="AB78:AK78"/>
    <mergeCell ref="AM78:AN78"/>
    <mergeCell ref="H79:L80"/>
    <mergeCell ref="AM79:AN79"/>
    <mergeCell ref="W80:AA81"/>
    <mergeCell ref="AB80:AK80"/>
    <mergeCell ref="AM80:AN80"/>
    <mergeCell ref="AB81:AK81"/>
    <mergeCell ref="AM81:AN81"/>
    <mergeCell ref="M82:T83"/>
    <mergeCell ref="AM82:AN82"/>
    <mergeCell ref="I83:J83"/>
    <mergeCell ref="W83:AA84"/>
    <mergeCell ref="AB83:AK83"/>
    <mergeCell ref="AM83:AN83"/>
    <mergeCell ref="S84:T84"/>
    <mergeCell ref="AB84:AK84"/>
    <mergeCell ref="AM84:AN84"/>
    <mergeCell ref="AM85:AN85"/>
    <mergeCell ref="AO85:AR86"/>
    <mergeCell ref="W86:AA87"/>
    <mergeCell ref="AB86:AK86"/>
    <mergeCell ref="AM86:AN86"/>
    <mergeCell ref="AB87:AK87"/>
    <mergeCell ref="AM87:AN87"/>
    <mergeCell ref="M88:T89"/>
    <mergeCell ref="AM88:AN88"/>
    <mergeCell ref="W89:AA90"/>
    <mergeCell ref="AB89:AK89"/>
    <mergeCell ref="AM89:AN89"/>
    <mergeCell ref="S90:T90"/>
    <mergeCell ref="AB90:AK90"/>
    <mergeCell ref="AM90:AN90"/>
    <mergeCell ref="H91:L92"/>
    <mergeCell ref="U91:V91"/>
    <mergeCell ref="AM91:AN91"/>
    <mergeCell ref="U92:V92"/>
    <mergeCell ref="W92:AA93"/>
    <mergeCell ref="AB92:AK92"/>
    <mergeCell ref="AM92:AN92"/>
    <mergeCell ref="AB93:AK93"/>
    <mergeCell ref="AM93:AN93"/>
    <mergeCell ref="M94:T95"/>
    <mergeCell ref="AM94:AN94"/>
    <mergeCell ref="I95:J95"/>
    <mergeCell ref="W95:AA96"/>
    <mergeCell ref="AB95:AK95"/>
    <mergeCell ref="AM95:AN95"/>
    <mergeCell ref="S96:T96"/>
    <mergeCell ref="AB96:AK96"/>
    <mergeCell ref="AM96:AN96"/>
    <mergeCell ref="AM97:AN97"/>
    <mergeCell ref="AO97:AR98"/>
    <mergeCell ref="W98:AA99"/>
    <mergeCell ref="AB98:AK98"/>
    <mergeCell ref="AM98:AN98"/>
    <mergeCell ref="AB99:AK99"/>
    <mergeCell ref="AM99:AN99"/>
    <mergeCell ref="M100:T101"/>
    <mergeCell ref="AM100:AN100"/>
    <mergeCell ref="W101:AA102"/>
    <mergeCell ref="AB101:AK101"/>
    <mergeCell ref="AM101:AN101"/>
    <mergeCell ref="S102:T102"/>
    <mergeCell ref="AB102:AK102"/>
    <mergeCell ref="AM102:AN102"/>
    <mergeCell ref="D103:E114"/>
    <mergeCell ref="F103:G114"/>
    <mergeCell ref="H103:L104"/>
    <mergeCell ref="U103:V114"/>
    <mergeCell ref="AM103:AN103"/>
    <mergeCell ref="W104:AA105"/>
    <mergeCell ref="AB104:AK104"/>
    <mergeCell ref="AM104:AN104"/>
    <mergeCell ref="AB105:AK105"/>
    <mergeCell ref="AM105:AN105"/>
    <mergeCell ref="M106:T107"/>
    <mergeCell ref="AM106:AN106"/>
    <mergeCell ref="I107:J107"/>
    <mergeCell ref="W107:AA108"/>
    <mergeCell ref="AB107:AK107"/>
    <mergeCell ref="AM107:AN107"/>
    <mergeCell ref="S108:T108"/>
    <mergeCell ref="AB108:AK108"/>
    <mergeCell ref="AM108:AN108"/>
    <mergeCell ref="AM109:AN109"/>
    <mergeCell ref="AO109:AR110"/>
    <mergeCell ref="W110:AA111"/>
    <mergeCell ref="AB110:AK110"/>
    <mergeCell ref="AM110:AN110"/>
    <mergeCell ref="AB111:AK111"/>
    <mergeCell ref="AM111:AN111"/>
    <mergeCell ref="M112:T113"/>
    <mergeCell ref="AM112:AN112"/>
    <mergeCell ref="W113:AA114"/>
    <mergeCell ref="AB113:AK113"/>
    <mergeCell ref="AM113:AN113"/>
    <mergeCell ref="S114:T114"/>
    <mergeCell ref="AB114:AK114"/>
    <mergeCell ref="AM114:AN114"/>
    <mergeCell ref="H115:L116"/>
    <mergeCell ref="AM115:AN115"/>
    <mergeCell ref="W116:AA117"/>
    <mergeCell ref="AB116:AK116"/>
    <mergeCell ref="AM116:AN116"/>
    <mergeCell ref="AB117:AK117"/>
    <mergeCell ref="AM117:AN117"/>
    <mergeCell ref="M118:T119"/>
    <mergeCell ref="AM118:AN118"/>
    <mergeCell ref="I119:J119"/>
    <mergeCell ref="W119:AA120"/>
    <mergeCell ref="AB119:AK119"/>
    <mergeCell ref="AM119:AN119"/>
    <mergeCell ref="S120:T120"/>
    <mergeCell ref="AB120:AK120"/>
    <mergeCell ref="AM120:AN120"/>
    <mergeCell ref="AM121:AN121"/>
    <mergeCell ref="AO121:AR122"/>
    <mergeCell ref="W122:AA123"/>
    <mergeCell ref="AB122:AK122"/>
    <mergeCell ref="AM122:AN122"/>
    <mergeCell ref="AB123:AK123"/>
    <mergeCell ref="AM123:AN123"/>
    <mergeCell ref="M124:T125"/>
    <mergeCell ref="AM124:AN124"/>
    <mergeCell ref="W125:AA126"/>
    <mergeCell ref="AB125:AK125"/>
    <mergeCell ref="AM125:AN125"/>
    <mergeCell ref="S126:T126"/>
    <mergeCell ref="AB126:AK126"/>
    <mergeCell ref="AM126:AN126"/>
    <mergeCell ref="H127:L128"/>
    <mergeCell ref="AM127:AN127"/>
    <mergeCell ref="W128:AA129"/>
    <mergeCell ref="AB128:AK128"/>
    <mergeCell ref="AM128:AN128"/>
    <mergeCell ref="AB129:AK129"/>
    <mergeCell ref="AM129:AN129"/>
    <mergeCell ref="M130:T131"/>
    <mergeCell ref="AM130:AN130"/>
    <mergeCell ref="I131:J131"/>
    <mergeCell ref="W131:AA132"/>
    <mergeCell ref="AB131:AK131"/>
    <mergeCell ref="AM131:AN131"/>
    <mergeCell ref="S132:T132"/>
    <mergeCell ref="AB132:AK132"/>
    <mergeCell ref="AM132:AN132"/>
    <mergeCell ref="AM133:AN133"/>
    <mergeCell ref="AO133:AR134"/>
    <mergeCell ref="W134:AA135"/>
    <mergeCell ref="AB134:AK134"/>
    <mergeCell ref="AM134:AN134"/>
    <mergeCell ref="AB135:AK135"/>
    <mergeCell ref="AM135:AN135"/>
    <mergeCell ref="M136:T137"/>
    <mergeCell ref="AM136:AN136"/>
    <mergeCell ref="W137:AA138"/>
    <mergeCell ref="AB137:AK137"/>
    <mergeCell ref="AM137:AN137"/>
    <mergeCell ref="S138:T138"/>
    <mergeCell ref="AB138:AK138"/>
    <mergeCell ref="AM138:AN138"/>
    <mergeCell ref="H139:L140"/>
    <mergeCell ref="U139:V139"/>
    <mergeCell ref="AM139:AN139"/>
    <mergeCell ref="U140:V140"/>
    <mergeCell ref="W140:AA141"/>
    <mergeCell ref="AB140:AK140"/>
    <mergeCell ref="AM140:AN140"/>
    <mergeCell ref="AB141:AK141"/>
    <mergeCell ref="AM141:AN141"/>
    <mergeCell ref="M142:T143"/>
    <mergeCell ref="AM142:AN142"/>
    <mergeCell ref="I143:J143"/>
    <mergeCell ref="W143:AA144"/>
    <mergeCell ref="AB143:AK143"/>
    <mergeCell ref="AM143:AN143"/>
    <mergeCell ref="S144:T144"/>
    <mergeCell ref="AB144:AK144"/>
    <mergeCell ref="AM144:AN144"/>
    <mergeCell ref="AM145:AN145"/>
    <mergeCell ref="AO145:AR146"/>
    <mergeCell ref="W146:AA147"/>
    <mergeCell ref="AB146:AK146"/>
    <mergeCell ref="AM146:AN146"/>
    <mergeCell ref="AB147:AK147"/>
    <mergeCell ref="AM147:AN147"/>
    <mergeCell ref="M148:T149"/>
    <mergeCell ref="AM148:AN148"/>
    <mergeCell ref="W149:AA150"/>
    <mergeCell ref="AB149:AK149"/>
    <mergeCell ref="AM149:AN149"/>
    <mergeCell ref="S150:T150"/>
    <mergeCell ref="AB150:AK150"/>
    <mergeCell ref="AM150:AN150"/>
    <mergeCell ref="F151:G171"/>
    <mergeCell ref="AM151:AN151"/>
    <mergeCell ref="W152:AA153"/>
    <mergeCell ref="AB152:AK152"/>
    <mergeCell ref="AM152:AN152"/>
    <mergeCell ref="J153:K153"/>
    <mergeCell ref="AB153:AK153"/>
    <mergeCell ref="AM153:AN153"/>
    <mergeCell ref="AM154:AN154"/>
    <mergeCell ref="AM157:AN157"/>
    <mergeCell ref="J159:K159"/>
    <mergeCell ref="AM160:AN160"/>
    <mergeCell ref="J165:K165"/>
    <mergeCell ref="AM166:AN166"/>
    <mergeCell ref="J171:K171"/>
    <mergeCell ref="AO154:AR155"/>
    <mergeCell ref="W155:AA156"/>
    <mergeCell ref="AB155:AK155"/>
    <mergeCell ref="AM155:AN155"/>
    <mergeCell ref="AB156:AK156"/>
    <mergeCell ref="AM156:AN156"/>
    <mergeCell ref="W158:AA159"/>
    <mergeCell ref="AB158:AK158"/>
    <mergeCell ref="AM158:AN158"/>
    <mergeCell ref="AB159:AK159"/>
    <mergeCell ref="AM159:AN159"/>
    <mergeCell ref="AO160:AR161"/>
    <mergeCell ref="W161:AA162"/>
    <mergeCell ref="AB161:AK161"/>
    <mergeCell ref="AM161:AN161"/>
    <mergeCell ref="AB162:AK162"/>
    <mergeCell ref="AM162:AN162"/>
    <mergeCell ref="AM163:AN163"/>
    <mergeCell ref="W164:AA165"/>
    <mergeCell ref="AB164:AK164"/>
    <mergeCell ref="AM164:AN164"/>
    <mergeCell ref="AB165:AK165"/>
    <mergeCell ref="AM165:AN165"/>
    <mergeCell ref="AO166:AR167"/>
    <mergeCell ref="W167:AA168"/>
    <mergeCell ref="AB167:AK167"/>
    <mergeCell ref="AM167:AN167"/>
    <mergeCell ref="AB168:AK168"/>
    <mergeCell ref="AM168:AN168"/>
    <mergeCell ref="AM169:AN169"/>
    <mergeCell ref="W170:AA171"/>
    <mergeCell ref="AB170:AK170"/>
    <mergeCell ref="AM170:AN170"/>
    <mergeCell ref="AB171:AK171"/>
    <mergeCell ref="AM171:AN171"/>
    <mergeCell ref="AM172:AN172"/>
    <mergeCell ref="AO172:AR173"/>
    <mergeCell ref="W173:AA174"/>
    <mergeCell ref="AB173:AK173"/>
    <mergeCell ref="AM173:AN173"/>
    <mergeCell ref="AB174:AK174"/>
    <mergeCell ref="AM174:AN174"/>
    <mergeCell ref="D175:E186"/>
    <mergeCell ref="F175:G186"/>
    <mergeCell ref="H175:L176"/>
    <mergeCell ref="U175:V186"/>
    <mergeCell ref="AM175:AN175"/>
    <mergeCell ref="W176:AA177"/>
    <mergeCell ref="AB176:AK176"/>
    <mergeCell ref="AM176:AN176"/>
    <mergeCell ref="AB177:AK177"/>
    <mergeCell ref="AM177:AN177"/>
    <mergeCell ref="M178:T179"/>
    <mergeCell ref="AM178:AN178"/>
    <mergeCell ref="I179:J179"/>
    <mergeCell ref="W179:AA180"/>
    <mergeCell ref="AB179:AK179"/>
    <mergeCell ref="AM179:AN179"/>
    <mergeCell ref="S180:T180"/>
    <mergeCell ref="AB180:AK180"/>
    <mergeCell ref="AM180:AN180"/>
    <mergeCell ref="AM181:AN181"/>
    <mergeCell ref="AO181:AR182"/>
    <mergeCell ref="W182:AA183"/>
    <mergeCell ref="AB182:AK182"/>
    <mergeCell ref="AM182:AN182"/>
    <mergeCell ref="AB183:AK183"/>
    <mergeCell ref="AM183:AN183"/>
    <mergeCell ref="M184:T185"/>
    <mergeCell ref="AM184:AN184"/>
    <mergeCell ref="W185:AA186"/>
    <mergeCell ref="AB185:AK185"/>
    <mergeCell ref="AM185:AN185"/>
    <mergeCell ref="S186:T186"/>
    <mergeCell ref="AB186:AK186"/>
    <mergeCell ref="AM186:AN186"/>
    <mergeCell ref="H187:L188"/>
    <mergeCell ref="AM187:AN187"/>
    <mergeCell ref="W188:AA189"/>
    <mergeCell ref="AB188:AK188"/>
    <mergeCell ref="AM188:AN188"/>
    <mergeCell ref="AB189:AK189"/>
    <mergeCell ref="AM189:AN189"/>
    <mergeCell ref="M190:T191"/>
    <mergeCell ref="AM190:AN190"/>
    <mergeCell ref="I191:J191"/>
    <mergeCell ref="W191:AA192"/>
    <mergeCell ref="AB191:AK191"/>
    <mergeCell ref="AM191:AN191"/>
    <mergeCell ref="S192:T192"/>
    <mergeCell ref="AB192:AK192"/>
    <mergeCell ref="AM192:AN192"/>
    <mergeCell ref="AM193:AN193"/>
    <mergeCell ref="AO193:AR194"/>
    <mergeCell ref="W194:AA195"/>
    <mergeCell ref="AB194:AK194"/>
    <mergeCell ref="AM194:AN194"/>
    <mergeCell ref="AB195:AK195"/>
    <mergeCell ref="AM195:AN195"/>
    <mergeCell ref="M196:T197"/>
    <mergeCell ref="AM196:AN196"/>
    <mergeCell ref="W197:AA198"/>
    <mergeCell ref="AB197:AK197"/>
    <mergeCell ref="AM197:AN197"/>
    <mergeCell ref="S198:T198"/>
    <mergeCell ref="AB198:AK198"/>
    <mergeCell ref="AM198:AN198"/>
    <mergeCell ref="H199:L200"/>
    <mergeCell ref="AM199:AN199"/>
    <mergeCell ref="W200:AA201"/>
    <mergeCell ref="AB200:AK200"/>
    <mergeCell ref="AM200:AN200"/>
    <mergeCell ref="AB201:AK201"/>
    <mergeCell ref="AM201:AN201"/>
    <mergeCell ref="M202:T203"/>
    <mergeCell ref="AM202:AN202"/>
    <mergeCell ref="I203:J203"/>
    <mergeCell ref="W203:AA204"/>
    <mergeCell ref="AB203:AK203"/>
    <mergeCell ref="AM203:AN203"/>
    <mergeCell ref="S204:T204"/>
    <mergeCell ref="AB204:AK204"/>
    <mergeCell ref="AM204:AN204"/>
    <mergeCell ref="AM205:AN205"/>
    <mergeCell ref="AO205:AR206"/>
    <mergeCell ref="W206:AA207"/>
    <mergeCell ref="AB206:AK206"/>
    <mergeCell ref="AM206:AN206"/>
    <mergeCell ref="AB207:AK207"/>
    <mergeCell ref="AM207:AN207"/>
    <mergeCell ref="M208:T209"/>
    <mergeCell ref="AM208:AN208"/>
    <mergeCell ref="W209:AA210"/>
    <mergeCell ref="AB209:AK209"/>
    <mergeCell ref="AM209:AN209"/>
    <mergeCell ref="S210:T210"/>
    <mergeCell ref="AB210:AK210"/>
    <mergeCell ref="AM210:AN210"/>
    <mergeCell ref="H211:L212"/>
    <mergeCell ref="U211:V211"/>
    <mergeCell ref="AM211:AN211"/>
    <mergeCell ref="U212:V212"/>
    <mergeCell ref="W212:AA213"/>
    <mergeCell ref="AB212:AK212"/>
    <mergeCell ref="AM212:AN212"/>
    <mergeCell ref="AB213:AK213"/>
    <mergeCell ref="AM213:AN213"/>
    <mergeCell ref="M214:T215"/>
    <mergeCell ref="AM214:AN214"/>
    <mergeCell ref="I215:J215"/>
    <mergeCell ref="W215:AA216"/>
    <mergeCell ref="AB215:AK215"/>
    <mergeCell ref="AM215:AN215"/>
    <mergeCell ref="S216:T216"/>
    <mergeCell ref="AB216:AK216"/>
    <mergeCell ref="AM216:AN216"/>
    <mergeCell ref="AM217:AN217"/>
    <mergeCell ref="AO217:AR218"/>
    <mergeCell ref="W218:AA219"/>
    <mergeCell ref="AB218:AK218"/>
    <mergeCell ref="AM218:AN218"/>
    <mergeCell ref="AB219:AK219"/>
    <mergeCell ref="AM219:AN219"/>
    <mergeCell ref="M220:T221"/>
    <mergeCell ref="AM220:AN220"/>
    <mergeCell ref="W221:AA222"/>
    <mergeCell ref="AB221:AK221"/>
    <mergeCell ref="AM221:AN221"/>
    <mergeCell ref="S222:T222"/>
    <mergeCell ref="AB222:AK222"/>
    <mergeCell ref="AM222:AN222"/>
    <mergeCell ref="D223:E234"/>
    <mergeCell ref="F223:G246"/>
    <mergeCell ref="H223:L224"/>
    <mergeCell ref="U223:V252"/>
    <mergeCell ref="AM223:AN223"/>
    <mergeCell ref="W224:AA225"/>
    <mergeCell ref="AB224:AK224"/>
    <mergeCell ref="AM224:AN224"/>
    <mergeCell ref="AB225:AK225"/>
    <mergeCell ref="AM225:AN225"/>
    <mergeCell ref="M226:T227"/>
    <mergeCell ref="AM226:AN226"/>
    <mergeCell ref="I227:J227"/>
    <mergeCell ref="W227:AA228"/>
    <mergeCell ref="AB227:AK227"/>
    <mergeCell ref="AM227:AN227"/>
    <mergeCell ref="S228:T228"/>
    <mergeCell ref="AB228:AK228"/>
    <mergeCell ref="AM228:AN228"/>
    <mergeCell ref="AM229:AN229"/>
    <mergeCell ref="H235:L236"/>
    <mergeCell ref="AM235:AN235"/>
    <mergeCell ref="W236:AA237"/>
    <mergeCell ref="AB236:AK236"/>
    <mergeCell ref="AO229:AR230"/>
    <mergeCell ref="W230:AA231"/>
    <mergeCell ref="AB230:AK230"/>
    <mergeCell ref="AM230:AN230"/>
    <mergeCell ref="AB231:AK231"/>
    <mergeCell ref="AM231:AN231"/>
    <mergeCell ref="M232:T233"/>
    <mergeCell ref="AM232:AN232"/>
    <mergeCell ref="W233:AA234"/>
    <mergeCell ref="AB233:AK233"/>
    <mergeCell ref="AM233:AN233"/>
    <mergeCell ref="S234:T234"/>
    <mergeCell ref="AB234:AK234"/>
    <mergeCell ref="AM234:AN234"/>
    <mergeCell ref="AM236:AN236"/>
    <mergeCell ref="AB237:AK237"/>
    <mergeCell ref="AM237:AN237"/>
    <mergeCell ref="M238:T239"/>
    <mergeCell ref="AM238:AN238"/>
    <mergeCell ref="I239:J239"/>
    <mergeCell ref="W239:AA240"/>
    <mergeCell ref="AB239:AK239"/>
    <mergeCell ref="AM239:AN239"/>
    <mergeCell ref="S240:T240"/>
    <mergeCell ref="AB240:AK240"/>
    <mergeCell ref="AM240:AN240"/>
    <mergeCell ref="AM241:AN241"/>
    <mergeCell ref="AO241:AR242"/>
    <mergeCell ref="W242:AA243"/>
    <mergeCell ref="AB242:AK242"/>
    <mergeCell ref="AM242:AN242"/>
    <mergeCell ref="AB243:AK243"/>
    <mergeCell ref="AM243:AN243"/>
    <mergeCell ref="M244:T245"/>
    <mergeCell ref="AM244:AN244"/>
    <mergeCell ref="W245:AA246"/>
    <mergeCell ref="AB245:AK245"/>
    <mergeCell ref="AM245:AN245"/>
    <mergeCell ref="S246:T246"/>
    <mergeCell ref="AB246:AK246"/>
    <mergeCell ref="AM246:AN246"/>
    <mergeCell ref="H247:L248"/>
    <mergeCell ref="AM247:AN247"/>
    <mergeCell ref="W248:AA249"/>
    <mergeCell ref="AB248:AK248"/>
    <mergeCell ref="AM248:AN248"/>
    <mergeCell ref="AB249:AK249"/>
    <mergeCell ref="AM249:AN249"/>
    <mergeCell ref="M250:T251"/>
    <mergeCell ref="AM250:AN250"/>
    <mergeCell ref="I251:J251"/>
    <mergeCell ref="W251:AA252"/>
    <mergeCell ref="AB251:AK251"/>
    <mergeCell ref="AM251:AN251"/>
    <mergeCell ref="S252:T252"/>
    <mergeCell ref="AB252:AK252"/>
    <mergeCell ref="AM252:AN252"/>
    <mergeCell ref="AM253:AN253"/>
    <mergeCell ref="AO253:AR254"/>
    <mergeCell ref="W254:AA255"/>
    <mergeCell ref="AB254:AK254"/>
    <mergeCell ref="AM254:AN254"/>
    <mergeCell ref="AB255:AK255"/>
    <mergeCell ref="AM255:AN255"/>
    <mergeCell ref="M256:T257"/>
    <mergeCell ref="AM256:AN256"/>
    <mergeCell ref="W257:AA258"/>
    <mergeCell ref="AB257:AK257"/>
    <mergeCell ref="AM257:AN257"/>
    <mergeCell ref="S258:T258"/>
    <mergeCell ref="AB258:AK258"/>
    <mergeCell ref="AM258:AN258"/>
    <mergeCell ref="H259:L260"/>
    <mergeCell ref="U259:V259"/>
    <mergeCell ref="AM259:AN259"/>
    <mergeCell ref="U260:V260"/>
    <mergeCell ref="W260:AA261"/>
    <mergeCell ref="AB260:AK260"/>
    <mergeCell ref="AM260:AN260"/>
    <mergeCell ref="AB261:AK261"/>
    <mergeCell ref="AM261:AN261"/>
    <mergeCell ref="M262:T263"/>
    <mergeCell ref="AM262:AN262"/>
    <mergeCell ref="I263:J263"/>
    <mergeCell ref="W263:AA264"/>
    <mergeCell ref="AB263:AK263"/>
    <mergeCell ref="AM263:AN263"/>
    <mergeCell ref="S264:T264"/>
    <mergeCell ref="AB264:AK264"/>
    <mergeCell ref="AM264:AN264"/>
    <mergeCell ref="AM265:AN265"/>
    <mergeCell ref="AO265:AR266"/>
    <mergeCell ref="U266:V266"/>
    <mergeCell ref="W266:AA267"/>
    <mergeCell ref="AB266:AK266"/>
    <mergeCell ref="AM266:AN266"/>
    <mergeCell ref="AB267:AK267"/>
    <mergeCell ref="AM267:AN267"/>
    <mergeCell ref="M268:T269"/>
    <mergeCell ref="AM268:AN268"/>
    <mergeCell ref="W269:AA270"/>
    <mergeCell ref="AB269:AK269"/>
    <mergeCell ref="AM269:AN269"/>
    <mergeCell ref="S270:T270"/>
    <mergeCell ref="AB270:AK270"/>
    <mergeCell ref="AM270:AN270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60" orientation="portrait" r:id="rId1"/>
  <headerFooter>
    <oddHeader>&amp;R&amp;9療養介護</oddHeader>
    <oddFooter>&amp;C&amp;14&amp;P</oddFooter>
  </headerFooter>
  <rowBreaks count="5" manualBreakCount="5">
    <brk id="54" max="45" man="1"/>
    <brk id="102" max="45" man="1"/>
    <brk id="174" max="45" man="1"/>
    <brk id="222" max="45" man="1"/>
    <brk id="2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D00-000000000000}">
  <sheetPr codeName="Sheet188">
    <tabColor rgb="FFFF0000"/>
    <pageSetUpPr autoPageBreaks="0"/>
  </sheetPr>
  <dimension ref="A1:AU545"/>
  <sheetViews>
    <sheetView zoomScaleNormal="100" zoomScaleSheetLayoutView="100" workbookViewId="0"/>
  </sheetViews>
  <sheetFormatPr defaultColWidth="9" defaultRowHeight="12.9" x14ac:dyDescent="0.3"/>
  <cols>
    <col min="1" max="1" width="4.62890625" style="40" customWidth="1"/>
    <col min="2" max="2" width="7.62890625" style="40" customWidth="1"/>
    <col min="3" max="3" width="30.62890625" style="25" customWidth="1"/>
    <col min="4" max="7" width="2.3671875" style="40" customWidth="1"/>
    <col min="8" max="10" width="2.3671875" style="25" customWidth="1"/>
    <col min="11" max="12" width="2.3671875" style="40" customWidth="1"/>
    <col min="13" max="20" width="2.3671875" style="74" customWidth="1"/>
    <col min="21" max="26" width="2.3671875" style="40" customWidth="1"/>
    <col min="27" max="27" width="3.89453125" style="40" customWidth="1"/>
    <col min="28" max="28" width="2.3671875" style="40" customWidth="1"/>
    <col min="29" max="30" width="2.3671875" style="74" customWidth="1"/>
    <col min="31" max="40" width="2.3671875" style="40" customWidth="1"/>
    <col min="41" max="42" width="2.3671875" style="25" customWidth="1"/>
    <col min="43" max="44" width="2.3671875" style="40" customWidth="1"/>
    <col min="45" max="46" width="8.62890625" style="40" customWidth="1"/>
    <col min="47" max="47" width="2.734375" style="40" customWidth="1"/>
    <col min="48" max="16384" width="9" style="40"/>
  </cols>
  <sheetData>
    <row r="1" spans="1:47" ht="17.2" customHeight="1" x14ac:dyDescent="0.3">
      <c r="A1" s="39"/>
    </row>
    <row r="2" spans="1:47" ht="17.2" customHeight="1" x14ac:dyDescent="0.3">
      <c r="A2" s="39"/>
    </row>
    <row r="3" spans="1:47" ht="17.2" customHeight="1" x14ac:dyDescent="0.3">
      <c r="A3" s="39"/>
    </row>
    <row r="4" spans="1:47" ht="17.2" customHeight="1" x14ac:dyDescent="0.3">
      <c r="B4" s="39" t="s">
        <v>1999</v>
      </c>
    </row>
    <row r="5" spans="1:47" ht="17.2" customHeight="1" x14ac:dyDescent="0.3">
      <c r="A5" s="24" t="s">
        <v>812</v>
      </c>
      <c r="B5" s="113"/>
      <c r="C5" s="143" t="s">
        <v>801</v>
      </c>
      <c r="D5" s="284" t="s">
        <v>811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6"/>
      <c r="AS5" s="23" t="s">
        <v>800</v>
      </c>
      <c r="AT5" s="23" t="s">
        <v>799</v>
      </c>
      <c r="AU5" s="140"/>
    </row>
    <row r="6" spans="1:47" ht="17.2" customHeight="1" x14ac:dyDescent="0.3">
      <c r="A6" s="22" t="s">
        <v>798</v>
      </c>
      <c r="B6" s="21" t="s">
        <v>797</v>
      </c>
      <c r="C6" s="20"/>
      <c r="D6" s="102"/>
      <c r="E6" s="100"/>
      <c r="F6" s="100"/>
      <c r="G6" s="100"/>
      <c r="H6" s="8"/>
      <c r="I6" s="8"/>
      <c r="J6" s="8"/>
      <c r="K6" s="100"/>
      <c r="L6" s="100"/>
      <c r="M6" s="101"/>
      <c r="N6" s="101"/>
      <c r="O6" s="101"/>
      <c r="P6" s="101"/>
      <c r="Q6" s="101"/>
      <c r="R6" s="101"/>
      <c r="S6" s="101"/>
      <c r="T6" s="101"/>
      <c r="U6" s="100"/>
      <c r="V6" s="100"/>
      <c r="W6" s="100"/>
      <c r="X6" s="100"/>
      <c r="Y6" s="100"/>
      <c r="Z6" s="100"/>
      <c r="AA6" s="100"/>
      <c r="AB6" s="100"/>
      <c r="AC6" s="101"/>
      <c r="AD6" s="101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8"/>
      <c r="AP6" s="8"/>
      <c r="AQ6" s="100"/>
      <c r="AR6" s="100"/>
      <c r="AS6" s="19" t="s">
        <v>791</v>
      </c>
      <c r="AT6" s="19" t="s">
        <v>0</v>
      </c>
      <c r="AU6" s="140"/>
    </row>
    <row r="7" spans="1:47" ht="17.2" customHeight="1" x14ac:dyDescent="0.3">
      <c r="A7" s="10">
        <v>21</v>
      </c>
      <c r="B7" s="12">
        <v>9111</v>
      </c>
      <c r="C7" s="51" t="s">
        <v>1998</v>
      </c>
      <c r="D7" s="263" t="s">
        <v>975</v>
      </c>
      <c r="E7" s="264"/>
      <c r="F7" s="263" t="s">
        <v>1154</v>
      </c>
      <c r="G7" s="264"/>
      <c r="H7" s="243" t="s">
        <v>923</v>
      </c>
      <c r="I7" s="239"/>
      <c r="J7" s="239"/>
      <c r="K7" s="239"/>
      <c r="L7" s="240"/>
      <c r="M7" s="34"/>
      <c r="N7" s="76"/>
      <c r="O7" s="76"/>
      <c r="P7" s="76"/>
      <c r="Q7" s="76"/>
      <c r="R7" s="76"/>
      <c r="S7" s="76"/>
      <c r="T7" s="103"/>
      <c r="U7" s="304" t="s">
        <v>1475</v>
      </c>
      <c r="V7" s="308" t="s">
        <v>870</v>
      </c>
      <c r="W7" s="9"/>
      <c r="X7" s="30"/>
      <c r="Y7" s="105"/>
      <c r="Z7" s="63"/>
      <c r="AA7" s="7"/>
      <c r="AB7" s="34"/>
      <c r="AC7" s="34"/>
      <c r="AD7" s="53"/>
      <c r="AE7" s="53"/>
      <c r="AF7" s="34"/>
      <c r="AG7" s="34"/>
      <c r="AH7" s="34"/>
      <c r="AI7" s="34"/>
      <c r="AJ7" s="34"/>
      <c r="AK7" s="34"/>
      <c r="AL7" s="53"/>
      <c r="AM7" s="290"/>
      <c r="AN7" s="290"/>
      <c r="AO7" s="127"/>
      <c r="AP7" s="127"/>
      <c r="AQ7" s="127"/>
      <c r="AR7" s="128"/>
      <c r="AS7" s="178">
        <f>ROUND(I11*$U$80,0)</f>
        <v>664</v>
      </c>
      <c r="AT7" s="18" t="s">
        <v>824</v>
      </c>
    </row>
    <row r="8" spans="1:47" ht="17.2" customHeight="1" x14ac:dyDescent="0.3">
      <c r="A8" s="10">
        <v>21</v>
      </c>
      <c r="B8" s="12">
        <v>9112</v>
      </c>
      <c r="C8" s="51" t="s">
        <v>1997</v>
      </c>
      <c r="D8" s="265"/>
      <c r="E8" s="266"/>
      <c r="F8" s="265"/>
      <c r="G8" s="266"/>
      <c r="H8" s="262"/>
      <c r="I8" s="241"/>
      <c r="J8" s="241"/>
      <c r="K8" s="241"/>
      <c r="L8" s="242"/>
      <c r="M8" s="140"/>
      <c r="N8" s="140"/>
      <c r="O8" s="140"/>
      <c r="P8" s="140"/>
      <c r="Q8" s="140"/>
      <c r="R8" s="140"/>
      <c r="S8" s="140"/>
      <c r="T8" s="83"/>
      <c r="U8" s="305"/>
      <c r="V8" s="307"/>
      <c r="W8" s="281" t="s">
        <v>871</v>
      </c>
      <c r="X8" s="282"/>
      <c r="Y8" s="282"/>
      <c r="Z8" s="282"/>
      <c r="AA8" s="282"/>
      <c r="AB8" s="247" t="s">
        <v>870</v>
      </c>
      <c r="AC8" s="248"/>
      <c r="AD8" s="248"/>
      <c r="AE8" s="248"/>
      <c r="AF8" s="248"/>
      <c r="AG8" s="248"/>
      <c r="AH8" s="248"/>
      <c r="AI8" s="248"/>
      <c r="AJ8" s="248"/>
      <c r="AK8" s="248"/>
      <c r="AL8" s="53" t="s">
        <v>810</v>
      </c>
      <c r="AM8" s="290">
        <f>'5療養介護(基本)'!AM8:AN8</f>
        <v>0.7</v>
      </c>
      <c r="AN8" s="290"/>
      <c r="AO8" s="127"/>
      <c r="AP8" s="127"/>
      <c r="AQ8" s="127"/>
      <c r="AR8" s="128"/>
      <c r="AS8" s="178">
        <f>ROUND(ROUND(I11*$U$80,0)*AM8,0)</f>
        <v>465</v>
      </c>
      <c r="AT8" s="14"/>
    </row>
    <row r="9" spans="1:47" ht="17.2" customHeight="1" x14ac:dyDescent="0.3">
      <c r="A9" s="10">
        <v>21</v>
      </c>
      <c r="B9" s="12">
        <v>9701</v>
      </c>
      <c r="C9" s="51" t="s">
        <v>1996</v>
      </c>
      <c r="D9" s="265"/>
      <c r="E9" s="266"/>
      <c r="F9" s="265"/>
      <c r="G9" s="266"/>
      <c r="H9" s="134"/>
      <c r="I9" s="135"/>
      <c r="J9" s="135"/>
      <c r="K9" s="135"/>
      <c r="L9" s="136"/>
      <c r="M9" s="140"/>
      <c r="N9" s="140"/>
      <c r="O9" s="140"/>
      <c r="P9" s="140"/>
      <c r="Q9" s="140"/>
      <c r="R9" s="140"/>
      <c r="S9" s="140"/>
      <c r="T9" s="83"/>
      <c r="U9" s="305"/>
      <c r="V9" s="307"/>
      <c r="W9" s="281"/>
      <c r="X9" s="282"/>
      <c r="Y9" s="282"/>
      <c r="Z9" s="282"/>
      <c r="AA9" s="282"/>
      <c r="AB9" s="247" t="s">
        <v>868</v>
      </c>
      <c r="AC9" s="248"/>
      <c r="AD9" s="248"/>
      <c r="AE9" s="248"/>
      <c r="AF9" s="248"/>
      <c r="AG9" s="248"/>
      <c r="AH9" s="248"/>
      <c r="AI9" s="248"/>
      <c r="AJ9" s="248"/>
      <c r="AK9" s="248"/>
      <c r="AL9" s="53" t="s">
        <v>810</v>
      </c>
      <c r="AM9" s="290">
        <f>'5療養介護(基本)'!AM9:AN9</f>
        <v>0.5</v>
      </c>
      <c r="AN9" s="290"/>
      <c r="AO9" s="127"/>
      <c r="AP9" s="127"/>
      <c r="AQ9" s="127"/>
      <c r="AR9" s="128"/>
      <c r="AS9" s="178">
        <f>ROUND(ROUND(I11*$U$80,0)*AM9,0)</f>
        <v>332</v>
      </c>
      <c r="AT9" s="14"/>
    </row>
    <row r="10" spans="1:47" ht="17.2" customHeight="1" x14ac:dyDescent="0.3">
      <c r="A10" s="10">
        <v>21</v>
      </c>
      <c r="B10" s="12">
        <v>9113</v>
      </c>
      <c r="C10" s="51" t="s">
        <v>1995</v>
      </c>
      <c r="D10" s="265"/>
      <c r="E10" s="266"/>
      <c r="F10" s="265"/>
      <c r="G10" s="266"/>
      <c r="H10" s="44"/>
      <c r="I10" s="2"/>
      <c r="J10" s="2"/>
      <c r="K10" s="140"/>
      <c r="L10" s="83"/>
      <c r="M10" s="239" t="s">
        <v>837</v>
      </c>
      <c r="N10" s="239"/>
      <c r="O10" s="239"/>
      <c r="P10" s="239"/>
      <c r="Q10" s="239"/>
      <c r="R10" s="239"/>
      <c r="S10" s="239"/>
      <c r="T10" s="240"/>
      <c r="U10" s="305"/>
      <c r="V10" s="309"/>
      <c r="W10" s="46"/>
      <c r="X10" s="47"/>
      <c r="Y10" s="7"/>
      <c r="Z10" s="7"/>
      <c r="AA10" s="7"/>
      <c r="AB10" s="34"/>
      <c r="AC10" s="34"/>
      <c r="AD10" s="53"/>
      <c r="AE10" s="53"/>
      <c r="AF10" s="34"/>
      <c r="AG10" s="34"/>
      <c r="AH10" s="34"/>
      <c r="AI10" s="34"/>
      <c r="AJ10" s="34"/>
      <c r="AK10" s="34"/>
      <c r="AL10" s="53"/>
      <c r="AM10" s="290"/>
      <c r="AN10" s="290"/>
      <c r="AO10" s="127"/>
      <c r="AP10" s="127"/>
      <c r="AQ10" s="127"/>
      <c r="AR10" s="128"/>
      <c r="AS10" s="178">
        <f>ROUND(ROUND(I11*S12,0)*$U$80,0)</f>
        <v>641</v>
      </c>
      <c r="AT10" s="14"/>
    </row>
    <row r="11" spans="1:47" ht="17.2" customHeight="1" x14ac:dyDescent="0.3">
      <c r="A11" s="10">
        <v>21</v>
      </c>
      <c r="B11" s="12">
        <v>9114</v>
      </c>
      <c r="C11" s="51" t="s">
        <v>1994</v>
      </c>
      <c r="D11" s="265"/>
      <c r="E11" s="266"/>
      <c r="F11" s="265"/>
      <c r="G11" s="266"/>
      <c r="H11" s="44"/>
      <c r="I11" s="295">
        <f>'5療養介護(基本)'!I10</f>
        <v>948</v>
      </c>
      <c r="J11" s="295"/>
      <c r="K11" s="2" t="s">
        <v>809</v>
      </c>
      <c r="L11" s="43"/>
      <c r="M11" s="241"/>
      <c r="N11" s="241"/>
      <c r="O11" s="241"/>
      <c r="P11" s="241"/>
      <c r="Q11" s="241"/>
      <c r="R11" s="241"/>
      <c r="S11" s="241"/>
      <c r="T11" s="242"/>
      <c r="U11" s="305"/>
      <c r="V11" s="307"/>
      <c r="W11" s="281" t="s">
        <v>871</v>
      </c>
      <c r="X11" s="282"/>
      <c r="Y11" s="282"/>
      <c r="Z11" s="282"/>
      <c r="AA11" s="282"/>
      <c r="AB11" s="247" t="s">
        <v>870</v>
      </c>
      <c r="AC11" s="248"/>
      <c r="AD11" s="248"/>
      <c r="AE11" s="248"/>
      <c r="AF11" s="248"/>
      <c r="AG11" s="248"/>
      <c r="AH11" s="248"/>
      <c r="AI11" s="248"/>
      <c r="AJ11" s="248"/>
      <c r="AK11" s="248"/>
      <c r="AL11" s="53" t="s">
        <v>810</v>
      </c>
      <c r="AM11" s="290">
        <f>AM8</f>
        <v>0.7</v>
      </c>
      <c r="AN11" s="290"/>
      <c r="AO11" s="127"/>
      <c r="AP11" s="127"/>
      <c r="AQ11" s="127"/>
      <c r="AR11" s="128"/>
      <c r="AS11" s="178">
        <f>ROUND(ROUND(ROUND(I11*S12,0)*$U$80,0)*AM11,0)</f>
        <v>449</v>
      </c>
      <c r="AT11" s="14"/>
    </row>
    <row r="12" spans="1:47" ht="17.2" customHeight="1" x14ac:dyDescent="0.3">
      <c r="A12" s="10">
        <v>21</v>
      </c>
      <c r="B12" s="12">
        <v>9702</v>
      </c>
      <c r="C12" s="51" t="s">
        <v>1993</v>
      </c>
      <c r="D12" s="265"/>
      <c r="E12" s="266"/>
      <c r="F12" s="265"/>
      <c r="G12" s="266"/>
      <c r="H12" s="44"/>
      <c r="I12" s="2"/>
      <c r="J12" s="2"/>
      <c r="K12" s="2"/>
      <c r="L12" s="43"/>
      <c r="M12" s="11"/>
      <c r="N12" s="11"/>
      <c r="O12" s="11"/>
      <c r="P12" s="11"/>
      <c r="Q12" s="11"/>
      <c r="R12" s="126" t="s">
        <v>810</v>
      </c>
      <c r="S12" s="236">
        <f>'5療養介護(基本)'!S12:T12</f>
        <v>0.96499999999999997</v>
      </c>
      <c r="T12" s="237"/>
      <c r="U12" s="305"/>
      <c r="V12" s="307"/>
      <c r="W12" s="281"/>
      <c r="X12" s="282"/>
      <c r="Y12" s="282"/>
      <c r="Z12" s="282"/>
      <c r="AA12" s="282"/>
      <c r="AB12" s="247" t="s">
        <v>868</v>
      </c>
      <c r="AC12" s="248"/>
      <c r="AD12" s="248"/>
      <c r="AE12" s="248"/>
      <c r="AF12" s="248"/>
      <c r="AG12" s="248"/>
      <c r="AH12" s="248"/>
      <c r="AI12" s="248"/>
      <c r="AJ12" s="248"/>
      <c r="AK12" s="248"/>
      <c r="AL12" s="53" t="s">
        <v>810</v>
      </c>
      <c r="AM12" s="290">
        <f>AM9</f>
        <v>0.5</v>
      </c>
      <c r="AN12" s="290"/>
      <c r="AO12" s="63"/>
      <c r="AP12" s="63"/>
      <c r="AQ12" s="63"/>
      <c r="AR12" s="117"/>
      <c r="AS12" s="178">
        <f>ROUND(ROUND(ROUND(I11*S12,0)*$U$80,0)*AM12,0)</f>
        <v>321</v>
      </c>
      <c r="AT12" s="14"/>
    </row>
    <row r="13" spans="1:47" ht="17.2" customHeight="1" x14ac:dyDescent="0.3">
      <c r="A13" s="10">
        <v>21</v>
      </c>
      <c r="B13" s="12">
        <v>9703</v>
      </c>
      <c r="C13" s="51" t="s">
        <v>1992</v>
      </c>
      <c r="D13" s="265"/>
      <c r="E13" s="266"/>
      <c r="F13" s="265"/>
      <c r="G13" s="266"/>
      <c r="H13" s="129"/>
      <c r="I13" s="130"/>
      <c r="J13" s="130"/>
      <c r="K13" s="130"/>
      <c r="L13" s="131"/>
      <c r="M13" s="34"/>
      <c r="N13" s="76"/>
      <c r="O13" s="76"/>
      <c r="P13" s="76"/>
      <c r="Q13" s="76"/>
      <c r="R13" s="76"/>
      <c r="S13" s="76"/>
      <c r="T13" s="103"/>
      <c r="U13" s="305"/>
      <c r="V13" s="309"/>
      <c r="W13" s="9"/>
      <c r="X13" s="30"/>
      <c r="Y13" s="105"/>
      <c r="Z13" s="63"/>
      <c r="AA13" s="7"/>
      <c r="AB13" s="7"/>
      <c r="AC13" s="7"/>
      <c r="AD13" s="59"/>
      <c r="AE13" s="59"/>
      <c r="AF13" s="7"/>
      <c r="AG13" s="7"/>
      <c r="AH13" s="7"/>
      <c r="AI13" s="7"/>
      <c r="AJ13" s="7"/>
      <c r="AK13" s="7"/>
      <c r="AL13" s="59"/>
      <c r="AM13" s="249"/>
      <c r="AN13" s="250"/>
      <c r="AO13" s="241" t="s">
        <v>877</v>
      </c>
      <c r="AP13" s="241"/>
      <c r="AQ13" s="241"/>
      <c r="AR13" s="242"/>
      <c r="AS13" s="167">
        <f>ROUND(I11*$U$80,0)-AO16</f>
        <v>659</v>
      </c>
      <c r="AT13" s="14"/>
    </row>
    <row r="14" spans="1:47" ht="17.2" customHeight="1" x14ac:dyDescent="0.3">
      <c r="A14" s="10">
        <v>21</v>
      </c>
      <c r="B14" s="12">
        <v>9704</v>
      </c>
      <c r="C14" s="51" t="s">
        <v>1991</v>
      </c>
      <c r="D14" s="265"/>
      <c r="E14" s="266"/>
      <c r="F14" s="265"/>
      <c r="G14" s="266"/>
      <c r="H14" s="129"/>
      <c r="I14" s="130"/>
      <c r="J14" s="130"/>
      <c r="K14" s="130"/>
      <c r="L14" s="131"/>
      <c r="M14" s="140"/>
      <c r="N14" s="140"/>
      <c r="O14" s="140"/>
      <c r="P14" s="140"/>
      <c r="Q14" s="140"/>
      <c r="R14" s="140"/>
      <c r="S14" s="140"/>
      <c r="T14" s="83"/>
      <c r="U14" s="305"/>
      <c r="V14" s="307"/>
      <c r="W14" s="281" t="s">
        <v>871</v>
      </c>
      <c r="X14" s="282"/>
      <c r="Y14" s="282"/>
      <c r="Z14" s="282"/>
      <c r="AA14" s="283"/>
      <c r="AB14" s="247" t="s">
        <v>870</v>
      </c>
      <c r="AC14" s="248"/>
      <c r="AD14" s="248"/>
      <c r="AE14" s="248"/>
      <c r="AF14" s="248"/>
      <c r="AG14" s="248"/>
      <c r="AH14" s="248"/>
      <c r="AI14" s="248"/>
      <c r="AJ14" s="248"/>
      <c r="AK14" s="248"/>
      <c r="AL14" s="126" t="s">
        <v>810</v>
      </c>
      <c r="AM14" s="255">
        <f>AM11</f>
        <v>0.7</v>
      </c>
      <c r="AN14" s="289"/>
      <c r="AO14" s="262"/>
      <c r="AP14" s="241"/>
      <c r="AQ14" s="241"/>
      <c r="AR14" s="242"/>
      <c r="AS14" s="167">
        <f>ROUND(ROUND(I11*$U$80,0)*AM14,0)-AO16</f>
        <v>460</v>
      </c>
      <c r="AT14" s="14"/>
    </row>
    <row r="15" spans="1:47" ht="17.2" customHeight="1" x14ac:dyDescent="0.3">
      <c r="A15" s="10">
        <v>21</v>
      </c>
      <c r="B15" s="12">
        <v>9705</v>
      </c>
      <c r="C15" s="51" t="s">
        <v>1990</v>
      </c>
      <c r="D15" s="265"/>
      <c r="E15" s="266"/>
      <c r="F15" s="265"/>
      <c r="G15" s="266"/>
      <c r="H15" s="134"/>
      <c r="I15" s="135"/>
      <c r="J15" s="135"/>
      <c r="K15" s="135"/>
      <c r="L15" s="136"/>
      <c r="M15" s="140"/>
      <c r="N15" s="140"/>
      <c r="O15" s="140"/>
      <c r="P15" s="140"/>
      <c r="Q15" s="140"/>
      <c r="R15" s="140"/>
      <c r="S15" s="140"/>
      <c r="T15" s="83"/>
      <c r="U15" s="305"/>
      <c r="V15" s="307"/>
      <c r="W15" s="281"/>
      <c r="X15" s="282"/>
      <c r="Y15" s="282"/>
      <c r="Z15" s="282"/>
      <c r="AA15" s="283"/>
      <c r="AB15" s="247" t="s">
        <v>868</v>
      </c>
      <c r="AC15" s="248"/>
      <c r="AD15" s="248"/>
      <c r="AE15" s="248"/>
      <c r="AF15" s="248"/>
      <c r="AG15" s="248"/>
      <c r="AH15" s="248"/>
      <c r="AI15" s="248"/>
      <c r="AJ15" s="248"/>
      <c r="AK15" s="248"/>
      <c r="AL15" s="53" t="s">
        <v>810</v>
      </c>
      <c r="AM15" s="290">
        <f>AM12</f>
        <v>0.5</v>
      </c>
      <c r="AN15" s="291"/>
      <c r="AO15" s="134"/>
      <c r="AP15" s="130"/>
      <c r="AQ15" s="130"/>
      <c r="AR15" s="131"/>
      <c r="AS15" s="167">
        <f>ROUND(ROUND(I11*$U$80,0)*AM15,0)-AO16</f>
        <v>327</v>
      </c>
      <c r="AT15" s="14"/>
    </row>
    <row r="16" spans="1:47" ht="16.5" customHeight="1" x14ac:dyDescent="0.3">
      <c r="A16" s="10">
        <v>21</v>
      </c>
      <c r="B16" s="12">
        <v>9706</v>
      </c>
      <c r="C16" s="51" t="s">
        <v>1989</v>
      </c>
      <c r="D16" s="265"/>
      <c r="E16" s="266"/>
      <c r="F16" s="265"/>
      <c r="G16" s="266"/>
      <c r="H16" s="44"/>
      <c r="I16" s="2"/>
      <c r="J16" s="36"/>
      <c r="K16" s="36"/>
      <c r="L16" s="43"/>
      <c r="M16" s="239" t="s">
        <v>837</v>
      </c>
      <c r="N16" s="239"/>
      <c r="O16" s="239"/>
      <c r="P16" s="239"/>
      <c r="Q16" s="239"/>
      <c r="R16" s="239"/>
      <c r="S16" s="239"/>
      <c r="T16" s="240"/>
      <c r="U16" s="305"/>
      <c r="V16" s="309"/>
      <c r="W16" s="46"/>
      <c r="X16" s="47"/>
      <c r="Y16" s="7"/>
      <c r="Z16" s="7"/>
      <c r="AA16" s="7"/>
      <c r="AB16" s="7"/>
      <c r="AC16" s="7"/>
      <c r="AD16" s="59"/>
      <c r="AE16" s="59"/>
      <c r="AF16" s="7"/>
      <c r="AG16" s="7"/>
      <c r="AH16" s="7"/>
      <c r="AI16" s="7"/>
      <c r="AJ16" s="7"/>
      <c r="AK16" s="7"/>
      <c r="AL16" s="59"/>
      <c r="AM16" s="249"/>
      <c r="AN16" s="250"/>
      <c r="AO16" s="36">
        <f>'5療養介護(基本)'!AO16</f>
        <v>5</v>
      </c>
      <c r="AP16" s="69" t="s">
        <v>873</v>
      </c>
      <c r="AQ16" s="130"/>
      <c r="AR16" s="131"/>
      <c r="AS16" s="167">
        <f>ROUND(ROUND(I11*S18,0)*$U$80,0)-AO16</f>
        <v>636</v>
      </c>
      <c r="AT16" s="14"/>
    </row>
    <row r="17" spans="1:46" ht="16.5" customHeight="1" x14ac:dyDescent="0.3">
      <c r="A17" s="10">
        <v>21</v>
      </c>
      <c r="B17" s="12">
        <v>9707</v>
      </c>
      <c r="C17" s="51" t="s">
        <v>1988</v>
      </c>
      <c r="D17" s="265"/>
      <c r="E17" s="266"/>
      <c r="F17" s="265"/>
      <c r="G17" s="266"/>
      <c r="H17" s="44"/>
      <c r="I17" s="2"/>
      <c r="J17" s="2"/>
      <c r="K17" s="2"/>
      <c r="L17" s="43"/>
      <c r="M17" s="241"/>
      <c r="N17" s="241"/>
      <c r="O17" s="241"/>
      <c r="P17" s="241"/>
      <c r="Q17" s="241"/>
      <c r="R17" s="241"/>
      <c r="S17" s="241"/>
      <c r="T17" s="242"/>
      <c r="U17" s="305"/>
      <c r="V17" s="307"/>
      <c r="W17" s="281" t="s">
        <v>871</v>
      </c>
      <c r="X17" s="282"/>
      <c r="Y17" s="282"/>
      <c r="Z17" s="282"/>
      <c r="AA17" s="283"/>
      <c r="AB17" s="247" t="s">
        <v>870</v>
      </c>
      <c r="AC17" s="248"/>
      <c r="AD17" s="248"/>
      <c r="AE17" s="248"/>
      <c r="AF17" s="248"/>
      <c r="AG17" s="248"/>
      <c r="AH17" s="248"/>
      <c r="AI17" s="248"/>
      <c r="AJ17" s="248"/>
      <c r="AK17" s="248"/>
      <c r="AL17" s="126" t="s">
        <v>810</v>
      </c>
      <c r="AM17" s="255">
        <f>AM14</f>
        <v>0.7</v>
      </c>
      <c r="AN17" s="289"/>
      <c r="AO17" s="44"/>
      <c r="AP17" s="130"/>
      <c r="AQ17" s="130"/>
      <c r="AR17" s="131"/>
      <c r="AS17" s="167">
        <f>ROUND(ROUND(ROUND(I11*S18,0)*$U$80,0)*AM17,0)-AO16</f>
        <v>444</v>
      </c>
      <c r="AT17" s="14"/>
    </row>
    <row r="18" spans="1:46" ht="17.2" customHeight="1" x14ac:dyDescent="0.3">
      <c r="A18" s="10">
        <v>21</v>
      </c>
      <c r="B18" s="12">
        <v>9708</v>
      </c>
      <c r="C18" s="51" t="s">
        <v>1987</v>
      </c>
      <c r="D18" s="265"/>
      <c r="E18" s="266"/>
      <c r="F18" s="265"/>
      <c r="G18" s="266"/>
      <c r="H18" s="44"/>
      <c r="I18" s="2"/>
      <c r="J18" s="2"/>
      <c r="K18" s="2"/>
      <c r="L18" s="43"/>
      <c r="M18" s="11"/>
      <c r="N18" s="11"/>
      <c r="O18" s="11"/>
      <c r="P18" s="11"/>
      <c r="Q18" s="11"/>
      <c r="R18" s="126" t="s">
        <v>810</v>
      </c>
      <c r="S18" s="236">
        <f>S12</f>
        <v>0.96499999999999997</v>
      </c>
      <c r="T18" s="237"/>
      <c r="U18" s="305"/>
      <c r="V18" s="307"/>
      <c r="W18" s="292"/>
      <c r="X18" s="293"/>
      <c r="Y18" s="293"/>
      <c r="Z18" s="293"/>
      <c r="AA18" s="294"/>
      <c r="AB18" s="247" t="s">
        <v>868</v>
      </c>
      <c r="AC18" s="248"/>
      <c r="AD18" s="248"/>
      <c r="AE18" s="248"/>
      <c r="AF18" s="248"/>
      <c r="AG18" s="248"/>
      <c r="AH18" s="248"/>
      <c r="AI18" s="248"/>
      <c r="AJ18" s="248"/>
      <c r="AK18" s="248"/>
      <c r="AL18" s="59" t="s">
        <v>810</v>
      </c>
      <c r="AM18" s="249">
        <f>AM15</f>
        <v>0.5</v>
      </c>
      <c r="AN18" s="250"/>
      <c r="AO18" s="42"/>
      <c r="AP18" s="149"/>
      <c r="AQ18" s="149"/>
      <c r="AR18" s="150"/>
      <c r="AS18" s="167">
        <f>ROUND(ROUND(ROUND(I11*S18,0)*$U$80,0)*AM18,0)-AO16</f>
        <v>316</v>
      </c>
      <c r="AT18" s="14"/>
    </row>
    <row r="19" spans="1:46" ht="17.2" customHeight="1" x14ac:dyDescent="0.3">
      <c r="A19" s="10">
        <v>21</v>
      </c>
      <c r="B19" s="12">
        <v>9121</v>
      </c>
      <c r="C19" s="51" t="s">
        <v>1986</v>
      </c>
      <c r="D19" s="129"/>
      <c r="E19" s="130"/>
      <c r="F19" s="129"/>
      <c r="G19" s="130"/>
      <c r="H19" s="243" t="s">
        <v>910</v>
      </c>
      <c r="I19" s="239"/>
      <c r="J19" s="239"/>
      <c r="K19" s="239"/>
      <c r="L19" s="240"/>
      <c r="M19" s="34"/>
      <c r="N19" s="76"/>
      <c r="O19" s="76"/>
      <c r="P19" s="76"/>
      <c r="Q19" s="76"/>
      <c r="R19" s="76"/>
      <c r="S19" s="76"/>
      <c r="T19" s="103"/>
      <c r="U19" s="305"/>
      <c r="V19" s="307"/>
      <c r="W19" s="9"/>
      <c r="X19" s="30"/>
      <c r="Y19" s="105"/>
      <c r="Z19" s="63"/>
      <c r="AA19" s="7"/>
      <c r="AB19" s="34"/>
      <c r="AC19" s="34"/>
      <c r="AD19" s="53"/>
      <c r="AE19" s="53"/>
      <c r="AF19" s="34"/>
      <c r="AG19" s="34"/>
      <c r="AH19" s="34"/>
      <c r="AI19" s="34"/>
      <c r="AJ19" s="34"/>
      <c r="AK19" s="34"/>
      <c r="AL19" s="53"/>
      <c r="AM19" s="290"/>
      <c r="AN19" s="290"/>
      <c r="AO19" s="127"/>
      <c r="AP19" s="127"/>
      <c r="AQ19" s="127"/>
      <c r="AR19" s="128"/>
      <c r="AS19" s="178">
        <f>ROUND(I23*$U$80,0)</f>
        <v>645</v>
      </c>
      <c r="AT19" s="14"/>
    </row>
    <row r="20" spans="1:46" ht="17.2" customHeight="1" x14ac:dyDescent="0.3">
      <c r="A20" s="10">
        <v>21</v>
      </c>
      <c r="B20" s="12">
        <v>9122</v>
      </c>
      <c r="C20" s="51" t="s">
        <v>1985</v>
      </c>
      <c r="D20" s="129"/>
      <c r="E20" s="130"/>
      <c r="F20" s="129"/>
      <c r="G20" s="130"/>
      <c r="H20" s="262"/>
      <c r="I20" s="241"/>
      <c r="J20" s="241"/>
      <c r="K20" s="241"/>
      <c r="L20" s="242"/>
      <c r="M20" s="140"/>
      <c r="N20" s="140"/>
      <c r="O20" s="140"/>
      <c r="P20" s="140"/>
      <c r="Q20" s="140"/>
      <c r="R20" s="140"/>
      <c r="S20" s="140"/>
      <c r="T20" s="83"/>
      <c r="U20" s="305"/>
      <c r="V20" s="307"/>
      <c r="W20" s="281" t="s">
        <v>871</v>
      </c>
      <c r="X20" s="282"/>
      <c r="Y20" s="282"/>
      <c r="Z20" s="282"/>
      <c r="AA20" s="282"/>
      <c r="AB20" s="247" t="s">
        <v>870</v>
      </c>
      <c r="AC20" s="248"/>
      <c r="AD20" s="248"/>
      <c r="AE20" s="248"/>
      <c r="AF20" s="248"/>
      <c r="AG20" s="248"/>
      <c r="AH20" s="248"/>
      <c r="AI20" s="248"/>
      <c r="AJ20" s="248"/>
      <c r="AK20" s="248"/>
      <c r="AL20" s="53" t="s">
        <v>810</v>
      </c>
      <c r="AM20" s="290">
        <f>AM17</f>
        <v>0.7</v>
      </c>
      <c r="AN20" s="290"/>
      <c r="AO20" s="127"/>
      <c r="AP20" s="127"/>
      <c r="AQ20" s="127"/>
      <c r="AR20" s="128"/>
      <c r="AS20" s="178">
        <f>ROUND(ROUND(I23*$U$80,0)*AM20,0)</f>
        <v>452</v>
      </c>
      <c r="AT20" s="14"/>
    </row>
    <row r="21" spans="1:46" ht="17.2" customHeight="1" x14ac:dyDescent="0.3">
      <c r="A21" s="10">
        <v>21</v>
      </c>
      <c r="B21" s="12">
        <v>9709</v>
      </c>
      <c r="C21" s="51" t="s">
        <v>1984</v>
      </c>
      <c r="D21" s="129"/>
      <c r="E21" s="130"/>
      <c r="F21" s="129"/>
      <c r="G21" s="130"/>
      <c r="H21" s="129"/>
      <c r="I21" s="130"/>
      <c r="J21" s="130"/>
      <c r="K21" s="130"/>
      <c r="L21" s="131"/>
      <c r="M21" s="140"/>
      <c r="N21" s="140"/>
      <c r="O21" s="140"/>
      <c r="P21" s="140"/>
      <c r="Q21" s="140"/>
      <c r="R21" s="140"/>
      <c r="S21" s="140"/>
      <c r="T21" s="83"/>
      <c r="U21" s="305"/>
      <c r="V21" s="307"/>
      <c r="W21" s="281"/>
      <c r="X21" s="282"/>
      <c r="Y21" s="282"/>
      <c r="Z21" s="282"/>
      <c r="AA21" s="282"/>
      <c r="AB21" s="247" t="s">
        <v>868</v>
      </c>
      <c r="AC21" s="248"/>
      <c r="AD21" s="248"/>
      <c r="AE21" s="248"/>
      <c r="AF21" s="248"/>
      <c r="AG21" s="248"/>
      <c r="AH21" s="248"/>
      <c r="AI21" s="248"/>
      <c r="AJ21" s="248"/>
      <c r="AK21" s="248"/>
      <c r="AL21" s="53" t="s">
        <v>810</v>
      </c>
      <c r="AM21" s="290">
        <f>AM18</f>
        <v>0.5</v>
      </c>
      <c r="AN21" s="290"/>
      <c r="AO21" s="127"/>
      <c r="AP21" s="127"/>
      <c r="AQ21" s="127"/>
      <c r="AR21" s="128"/>
      <c r="AS21" s="178">
        <f>ROUND(ROUND(I23*$U$80,0)*AM21,0)</f>
        <v>323</v>
      </c>
      <c r="AT21" s="14"/>
    </row>
    <row r="22" spans="1:46" ht="17.2" customHeight="1" x14ac:dyDescent="0.3">
      <c r="A22" s="10">
        <v>21</v>
      </c>
      <c r="B22" s="12">
        <v>9123</v>
      </c>
      <c r="C22" s="51" t="s">
        <v>1983</v>
      </c>
      <c r="D22" s="129"/>
      <c r="E22" s="130"/>
      <c r="F22" s="129"/>
      <c r="G22" s="130"/>
      <c r="H22" s="129"/>
      <c r="I22" s="130"/>
      <c r="J22" s="2"/>
      <c r="K22" s="140"/>
      <c r="L22" s="83"/>
      <c r="M22" s="239" t="s">
        <v>837</v>
      </c>
      <c r="N22" s="239"/>
      <c r="O22" s="239"/>
      <c r="P22" s="239"/>
      <c r="Q22" s="239"/>
      <c r="R22" s="239"/>
      <c r="S22" s="239"/>
      <c r="T22" s="240"/>
      <c r="U22" s="305"/>
      <c r="V22" s="307"/>
      <c r="W22" s="46"/>
      <c r="X22" s="47"/>
      <c r="Y22" s="7"/>
      <c r="Z22" s="7"/>
      <c r="AA22" s="7"/>
      <c r="AB22" s="34"/>
      <c r="AC22" s="34"/>
      <c r="AD22" s="53"/>
      <c r="AE22" s="53"/>
      <c r="AF22" s="34"/>
      <c r="AG22" s="34"/>
      <c r="AH22" s="34"/>
      <c r="AI22" s="34"/>
      <c r="AJ22" s="34"/>
      <c r="AK22" s="34"/>
      <c r="AL22" s="53"/>
      <c r="AM22" s="290"/>
      <c r="AN22" s="290"/>
      <c r="AO22" s="127"/>
      <c r="AP22" s="127"/>
      <c r="AQ22" s="127"/>
      <c r="AR22" s="128"/>
      <c r="AS22" s="178">
        <f>ROUND(ROUND(I23*S24,0)*$U$80,0)</f>
        <v>623</v>
      </c>
      <c r="AT22" s="14"/>
    </row>
    <row r="23" spans="1:46" ht="17.2" customHeight="1" x14ac:dyDescent="0.3">
      <c r="A23" s="10">
        <v>21</v>
      </c>
      <c r="B23" s="12">
        <v>9124</v>
      </c>
      <c r="C23" s="51" t="s">
        <v>1982</v>
      </c>
      <c r="D23" s="129"/>
      <c r="E23" s="130"/>
      <c r="F23" s="129"/>
      <c r="G23" s="130"/>
      <c r="H23" s="129"/>
      <c r="I23" s="295">
        <f>'5療養介護(基本)'!I22</f>
        <v>922</v>
      </c>
      <c r="J23" s="295"/>
      <c r="K23" s="2" t="s">
        <v>809</v>
      </c>
      <c r="L23" s="131"/>
      <c r="M23" s="241"/>
      <c r="N23" s="241"/>
      <c r="O23" s="241"/>
      <c r="P23" s="241"/>
      <c r="Q23" s="241"/>
      <c r="R23" s="241"/>
      <c r="S23" s="241"/>
      <c r="T23" s="242"/>
      <c r="U23" s="305"/>
      <c r="V23" s="307"/>
      <c r="W23" s="281" t="s">
        <v>871</v>
      </c>
      <c r="X23" s="282"/>
      <c r="Y23" s="282"/>
      <c r="Z23" s="282"/>
      <c r="AA23" s="282"/>
      <c r="AB23" s="247" t="s">
        <v>870</v>
      </c>
      <c r="AC23" s="248"/>
      <c r="AD23" s="248"/>
      <c r="AE23" s="248"/>
      <c r="AF23" s="248"/>
      <c r="AG23" s="248"/>
      <c r="AH23" s="248"/>
      <c r="AI23" s="248"/>
      <c r="AJ23" s="248"/>
      <c r="AK23" s="248"/>
      <c r="AL23" s="53" t="s">
        <v>810</v>
      </c>
      <c r="AM23" s="290">
        <f>AM20</f>
        <v>0.7</v>
      </c>
      <c r="AN23" s="290"/>
      <c r="AO23" s="127"/>
      <c r="AP23" s="127"/>
      <c r="AQ23" s="127"/>
      <c r="AR23" s="128"/>
      <c r="AS23" s="178">
        <f>ROUND(ROUND(ROUND(I23*S24,0)*$U$80,0)*AM23,0)</f>
        <v>436</v>
      </c>
      <c r="AT23" s="14"/>
    </row>
    <row r="24" spans="1:46" ht="17.2" customHeight="1" x14ac:dyDescent="0.3">
      <c r="A24" s="10">
        <v>21</v>
      </c>
      <c r="B24" s="12">
        <v>9710</v>
      </c>
      <c r="C24" s="51" t="s">
        <v>1981</v>
      </c>
      <c r="D24" s="129"/>
      <c r="E24" s="130"/>
      <c r="F24" s="129"/>
      <c r="G24" s="130"/>
      <c r="H24" s="129"/>
      <c r="I24" s="120"/>
      <c r="J24" s="120"/>
      <c r="K24" s="120"/>
      <c r="L24" s="121"/>
      <c r="M24" s="11"/>
      <c r="N24" s="11"/>
      <c r="O24" s="11"/>
      <c r="P24" s="11"/>
      <c r="Q24" s="11"/>
      <c r="R24" s="126" t="s">
        <v>810</v>
      </c>
      <c r="S24" s="236">
        <f>S18</f>
        <v>0.96499999999999997</v>
      </c>
      <c r="T24" s="237"/>
      <c r="U24" s="305"/>
      <c r="V24" s="307"/>
      <c r="W24" s="281"/>
      <c r="X24" s="282"/>
      <c r="Y24" s="282"/>
      <c r="Z24" s="282"/>
      <c r="AA24" s="282"/>
      <c r="AB24" s="247" t="s">
        <v>868</v>
      </c>
      <c r="AC24" s="248"/>
      <c r="AD24" s="248"/>
      <c r="AE24" s="248"/>
      <c r="AF24" s="248"/>
      <c r="AG24" s="248"/>
      <c r="AH24" s="248"/>
      <c r="AI24" s="248"/>
      <c r="AJ24" s="248"/>
      <c r="AK24" s="248"/>
      <c r="AL24" s="53" t="s">
        <v>810</v>
      </c>
      <c r="AM24" s="290">
        <f>AM21</f>
        <v>0.5</v>
      </c>
      <c r="AN24" s="290"/>
      <c r="AO24" s="63"/>
      <c r="AP24" s="63"/>
      <c r="AQ24" s="63"/>
      <c r="AR24" s="117"/>
      <c r="AS24" s="178">
        <f>ROUND(ROUND(ROUND(I23*S24,0)*$U$80,0)*AM24,0)</f>
        <v>312</v>
      </c>
      <c r="AT24" s="14"/>
    </row>
    <row r="25" spans="1:46" ht="17.2" customHeight="1" x14ac:dyDescent="0.3">
      <c r="A25" s="10">
        <v>21</v>
      </c>
      <c r="B25" s="12">
        <v>9711</v>
      </c>
      <c r="C25" s="51" t="s">
        <v>1980</v>
      </c>
      <c r="D25" s="129"/>
      <c r="E25" s="130"/>
      <c r="F25" s="129"/>
      <c r="G25" s="130"/>
      <c r="H25" s="122"/>
      <c r="I25" s="120"/>
      <c r="J25" s="120"/>
      <c r="K25" s="120"/>
      <c r="L25" s="121"/>
      <c r="M25" s="34"/>
      <c r="N25" s="76"/>
      <c r="O25" s="76"/>
      <c r="P25" s="76"/>
      <c r="Q25" s="76"/>
      <c r="R25" s="76"/>
      <c r="S25" s="76"/>
      <c r="T25" s="103"/>
      <c r="U25" s="107"/>
      <c r="V25" s="307"/>
      <c r="W25" s="9"/>
      <c r="X25" s="30"/>
      <c r="Y25" s="105"/>
      <c r="Z25" s="63"/>
      <c r="AA25" s="7"/>
      <c r="AB25" s="7"/>
      <c r="AC25" s="7"/>
      <c r="AD25" s="59"/>
      <c r="AE25" s="59"/>
      <c r="AF25" s="7"/>
      <c r="AG25" s="7"/>
      <c r="AH25" s="7"/>
      <c r="AI25" s="7"/>
      <c r="AJ25" s="7"/>
      <c r="AK25" s="7"/>
      <c r="AL25" s="59"/>
      <c r="AM25" s="249"/>
      <c r="AN25" s="250"/>
      <c r="AO25" s="241" t="s">
        <v>877</v>
      </c>
      <c r="AP25" s="241"/>
      <c r="AQ25" s="241"/>
      <c r="AR25" s="242"/>
      <c r="AS25" s="167">
        <f>ROUND(I23*$U$80,0)-AO28</f>
        <v>640</v>
      </c>
      <c r="AT25" s="14"/>
    </row>
    <row r="26" spans="1:46" ht="17.2" customHeight="1" x14ac:dyDescent="0.3">
      <c r="A26" s="10">
        <v>21</v>
      </c>
      <c r="B26" s="12">
        <v>9712</v>
      </c>
      <c r="C26" s="51" t="s">
        <v>1979</v>
      </c>
      <c r="D26" s="129"/>
      <c r="E26" s="130"/>
      <c r="F26" s="129"/>
      <c r="G26" s="130"/>
      <c r="H26" s="122"/>
      <c r="I26" s="120"/>
      <c r="J26" s="120"/>
      <c r="K26" s="120"/>
      <c r="L26" s="121"/>
      <c r="M26" s="140"/>
      <c r="N26" s="140"/>
      <c r="O26" s="140"/>
      <c r="P26" s="140"/>
      <c r="Q26" s="140"/>
      <c r="R26" s="140"/>
      <c r="S26" s="140"/>
      <c r="T26" s="83"/>
      <c r="U26" s="107"/>
      <c r="V26" s="307"/>
      <c r="W26" s="281" t="s">
        <v>871</v>
      </c>
      <c r="X26" s="282"/>
      <c r="Y26" s="282"/>
      <c r="Z26" s="282"/>
      <c r="AA26" s="283"/>
      <c r="AB26" s="247" t="s">
        <v>870</v>
      </c>
      <c r="AC26" s="248"/>
      <c r="AD26" s="248"/>
      <c r="AE26" s="248"/>
      <c r="AF26" s="248"/>
      <c r="AG26" s="248"/>
      <c r="AH26" s="248"/>
      <c r="AI26" s="248"/>
      <c r="AJ26" s="248"/>
      <c r="AK26" s="248"/>
      <c r="AL26" s="126" t="s">
        <v>810</v>
      </c>
      <c r="AM26" s="255">
        <f>AM23</f>
        <v>0.7</v>
      </c>
      <c r="AN26" s="289"/>
      <c r="AO26" s="262"/>
      <c r="AP26" s="241"/>
      <c r="AQ26" s="241"/>
      <c r="AR26" s="242"/>
      <c r="AS26" s="167">
        <f>ROUND(ROUND(I23*$U$80,0)*AM26,0)-AO28</f>
        <v>447</v>
      </c>
      <c r="AT26" s="14"/>
    </row>
    <row r="27" spans="1:46" ht="17.2" customHeight="1" x14ac:dyDescent="0.3">
      <c r="A27" s="10">
        <v>21</v>
      </c>
      <c r="B27" s="12">
        <v>9713</v>
      </c>
      <c r="C27" s="51" t="s">
        <v>1978</v>
      </c>
      <c r="D27" s="129"/>
      <c r="E27" s="130"/>
      <c r="F27" s="129"/>
      <c r="G27" s="130"/>
      <c r="H27" s="122"/>
      <c r="I27" s="120"/>
      <c r="J27" s="120"/>
      <c r="K27" s="120"/>
      <c r="L27" s="121"/>
      <c r="M27" s="140"/>
      <c r="N27" s="140"/>
      <c r="O27" s="140"/>
      <c r="P27" s="140"/>
      <c r="Q27" s="140"/>
      <c r="R27" s="140"/>
      <c r="S27" s="140"/>
      <c r="T27" s="83"/>
      <c r="U27" s="107"/>
      <c r="V27" s="307"/>
      <c r="W27" s="281"/>
      <c r="X27" s="282"/>
      <c r="Y27" s="282"/>
      <c r="Z27" s="282"/>
      <c r="AA27" s="283"/>
      <c r="AB27" s="247" t="s">
        <v>868</v>
      </c>
      <c r="AC27" s="248"/>
      <c r="AD27" s="248"/>
      <c r="AE27" s="248"/>
      <c r="AF27" s="248"/>
      <c r="AG27" s="248"/>
      <c r="AH27" s="248"/>
      <c r="AI27" s="248"/>
      <c r="AJ27" s="248"/>
      <c r="AK27" s="248"/>
      <c r="AL27" s="53" t="s">
        <v>810</v>
      </c>
      <c r="AM27" s="290">
        <f>AM24</f>
        <v>0.5</v>
      </c>
      <c r="AN27" s="291"/>
      <c r="AO27" s="134"/>
      <c r="AP27" s="130"/>
      <c r="AQ27" s="130"/>
      <c r="AR27" s="131"/>
      <c r="AS27" s="167">
        <f>ROUND(ROUND(I23*$U$80,0)*AM27,0)-AO28</f>
        <v>318</v>
      </c>
      <c r="AT27" s="14"/>
    </row>
    <row r="28" spans="1:46" ht="17.2" customHeight="1" x14ac:dyDescent="0.3">
      <c r="A28" s="10">
        <v>21</v>
      </c>
      <c r="B28" s="12">
        <v>9714</v>
      </c>
      <c r="C28" s="51" t="s">
        <v>1977</v>
      </c>
      <c r="D28" s="129"/>
      <c r="E28" s="130"/>
      <c r="F28" s="129"/>
      <c r="G28" s="130"/>
      <c r="H28" s="122"/>
      <c r="I28" s="120"/>
      <c r="J28" s="120"/>
      <c r="K28" s="120"/>
      <c r="L28" s="121"/>
      <c r="M28" s="239" t="s">
        <v>837</v>
      </c>
      <c r="N28" s="239"/>
      <c r="O28" s="239"/>
      <c r="P28" s="239"/>
      <c r="Q28" s="239"/>
      <c r="R28" s="239"/>
      <c r="S28" s="239"/>
      <c r="T28" s="240"/>
      <c r="U28" s="107"/>
      <c r="V28" s="307"/>
      <c r="W28" s="46"/>
      <c r="X28" s="47"/>
      <c r="Y28" s="7"/>
      <c r="Z28" s="7"/>
      <c r="AA28" s="7"/>
      <c r="AB28" s="7"/>
      <c r="AC28" s="7"/>
      <c r="AD28" s="59"/>
      <c r="AE28" s="59"/>
      <c r="AF28" s="7"/>
      <c r="AG28" s="7"/>
      <c r="AH28" s="7"/>
      <c r="AI28" s="7"/>
      <c r="AJ28" s="7"/>
      <c r="AK28" s="7"/>
      <c r="AL28" s="59"/>
      <c r="AM28" s="249"/>
      <c r="AN28" s="250"/>
      <c r="AO28" s="36">
        <f>AO16</f>
        <v>5</v>
      </c>
      <c r="AP28" s="69" t="s">
        <v>873</v>
      </c>
      <c r="AQ28" s="130"/>
      <c r="AR28" s="131"/>
      <c r="AS28" s="167">
        <f>ROUND(ROUND(I23*S30,0)*$U$80,0)-AO28</f>
        <v>618</v>
      </c>
      <c r="AT28" s="14"/>
    </row>
    <row r="29" spans="1:46" ht="17.2" customHeight="1" x14ac:dyDescent="0.3">
      <c r="A29" s="10">
        <v>21</v>
      </c>
      <c r="B29" s="12">
        <v>9715</v>
      </c>
      <c r="C29" s="51" t="s">
        <v>1976</v>
      </c>
      <c r="D29" s="129"/>
      <c r="E29" s="130"/>
      <c r="F29" s="129"/>
      <c r="G29" s="130"/>
      <c r="H29" s="122"/>
      <c r="I29" s="120"/>
      <c r="J29" s="120"/>
      <c r="K29" s="120"/>
      <c r="L29" s="121"/>
      <c r="M29" s="241"/>
      <c r="N29" s="241"/>
      <c r="O29" s="241"/>
      <c r="P29" s="241"/>
      <c r="Q29" s="241"/>
      <c r="R29" s="241"/>
      <c r="S29" s="241"/>
      <c r="T29" s="242"/>
      <c r="U29" s="107"/>
      <c r="V29" s="307"/>
      <c r="W29" s="281" t="s">
        <v>871</v>
      </c>
      <c r="X29" s="282"/>
      <c r="Y29" s="282"/>
      <c r="Z29" s="282"/>
      <c r="AA29" s="283"/>
      <c r="AB29" s="247" t="s">
        <v>870</v>
      </c>
      <c r="AC29" s="248"/>
      <c r="AD29" s="248"/>
      <c r="AE29" s="248"/>
      <c r="AF29" s="248"/>
      <c r="AG29" s="248"/>
      <c r="AH29" s="248"/>
      <c r="AI29" s="248"/>
      <c r="AJ29" s="248"/>
      <c r="AK29" s="248"/>
      <c r="AL29" s="126" t="s">
        <v>810</v>
      </c>
      <c r="AM29" s="255">
        <f>AM26</f>
        <v>0.7</v>
      </c>
      <c r="AN29" s="289"/>
      <c r="AO29" s="44"/>
      <c r="AP29" s="130"/>
      <c r="AQ29" s="130"/>
      <c r="AR29" s="131"/>
      <c r="AS29" s="167">
        <f>ROUND(ROUND(ROUND(I23*S30,0)*$U$80,0)*AM29,0)-AO28</f>
        <v>431</v>
      </c>
      <c r="AT29" s="14"/>
    </row>
    <row r="30" spans="1:46" ht="17.2" customHeight="1" x14ac:dyDescent="0.3">
      <c r="A30" s="10">
        <v>21</v>
      </c>
      <c r="B30" s="12">
        <v>9716</v>
      </c>
      <c r="C30" s="51" t="s">
        <v>1975</v>
      </c>
      <c r="D30" s="129"/>
      <c r="E30" s="130"/>
      <c r="F30" s="129"/>
      <c r="G30" s="130"/>
      <c r="H30" s="122"/>
      <c r="I30" s="120"/>
      <c r="J30" s="120"/>
      <c r="K30" s="120"/>
      <c r="L30" s="121"/>
      <c r="M30" s="11"/>
      <c r="N30" s="11"/>
      <c r="O30" s="11"/>
      <c r="P30" s="11"/>
      <c r="Q30" s="11"/>
      <c r="R30" s="126" t="s">
        <v>810</v>
      </c>
      <c r="S30" s="236">
        <f>S24</f>
        <v>0.96499999999999997</v>
      </c>
      <c r="T30" s="237"/>
      <c r="U30" s="107"/>
      <c r="V30" s="307"/>
      <c r="W30" s="292"/>
      <c r="X30" s="293"/>
      <c r="Y30" s="293"/>
      <c r="Z30" s="293"/>
      <c r="AA30" s="294"/>
      <c r="AB30" s="247" t="s">
        <v>868</v>
      </c>
      <c r="AC30" s="248"/>
      <c r="AD30" s="248"/>
      <c r="AE30" s="248"/>
      <c r="AF30" s="248"/>
      <c r="AG30" s="248"/>
      <c r="AH30" s="248"/>
      <c r="AI30" s="248"/>
      <c r="AJ30" s="248"/>
      <c r="AK30" s="248"/>
      <c r="AL30" s="59" t="s">
        <v>810</v>
      </c>
      <c r="AM30" s="249">
        <f>AM27</f>
        <v>0.5</v>
      </c>
      <c r="AN30" s="250"/>
      <c r="AO30" s="42"/>
      <c r="AP30" s="149"/>
      <c r="AQ30" s="149"/>
      <c r="AR30" s="150"/>
      <c r="AS30" s="167">
        <f>ROUND(ROUND(ROUND(I23*S30,0)*$U$80,0)*AM30,0)-AO28</f>
        <v>307</v>
      </c>
      <c r="AT30" s="14"/>
    </row>
    <row r="31" spans="1:46" ht="17.2" customHeight="1" x14ac:dyDescent="0.3">
      <c r="A31" s="10">
        <v>21</v>
      </c>
      <c r="B31" s="12">
        <v>9131</v>
      </c>
      <c r="C31" s="51" t="s">
        <v>1974</v>
      </c>
      <c r="D31" s="129"/>
      <c r="E31" s="130"/>
      <c r="F31" s="129"/>
      <c r="G31" s="130"/>
      <c r="H31" s="243" t="s">
        <v>897</v>
      </c>
      <c r="I31" s="239"/>
      <c r="J31" s="239"/>
      <c r="K31" s="239"/>
      <c r="L31" s="240"/>
      <c r="M31" s="34"/>
      <c r="N31" s="76"/>
      <c r="O31" s="76"/>
      <c r="P31" s="76"/>
      <c r="Q31" s="76"/>
      <c r="R31" s="76"/>
      <c r="S31" s="76"/>
      <c r="T31" s="103"/>
      <c r="U31" s="296" t="s">
        <v>810</v>
      </c>
      <c r="V31" s="303"/>
      <c r="W31" s="9"/>
      <c r="X31" s="30"/>
      <c r="Y31" s="105"/>
      <c r="Z31" s="63"/>
      <c r="AA31" s="7"/>
      <c r="AB31" s="34"/>
      <c r="AC31" s="34"/>
      <c r="AD31" s="53"/>
      <c r="AE31" s="53"/>
      <c r="AF31" s="34"/>
      <c r="AG31" s="34"/>
      <c r="AH31" s="34"/>
      <c r="AI31" s="34"/>
      <c r="AJ31" s="34"/>
      <c r="AK31" s="34"/>
      <c r="AL31" s="53"/>
      <c r="AM31" s="290"/>
      <c r="AN31" s="290"/>
      <c r="AO31" s="127"/>
      <c r="AP31" s="127"/>
      <c r="AQ31" s="127"/>
      <c r="AR31" s="128"/>
      <c r="AS31" s="178">
        <f>ROUND(I35*$U$80,0)</f>
        <v>613</v>
      </c>
      <c r="AT31" s="14"/>
    </row>
    <row r="32" spans="1:46" ht="17.2" customHeight="1" x14ac:dyDescent="0.3">
      <c r="A32" s="10">
        <v>21</v>
      </c>
      <c r="B32" s="12">
        <v>9132</v>
      </c>
      <c r="C32" s="51" t="s">
        <v>1973</v>
      </c>
      <c r="D32" s="129"/>
      <c r="E32" s="130"/>
      <c r="F32" s="129"/>
      <c r="G32" s="130"/>
      <c r="H32" s="262"/>
      <c r="I32" s="241"/>
      <c r="J32" s="241"/>
      <c r="K32" s="241"/>
      <c r="L32" s="242"/>
      <c r="M32" s="140"/>
      <c r="N32" s="140"/>
      <c r="O32" s="140"/>
      <c r="P32" s="140"/>
      <c r="Q32" s="140"/>
      <c r="R32" s="140"/>
      <c r="S32" s="140"/>
      <c r="T32" s="83"/>
      <c r="U32" s="287">
        <v>0.7</v>
      </c>
      <c r="V32" s="288"/>
      <c r="W32" s="281" t="s">
        <v>871</v>
      </c>
      <c r="X32" s="282"/>
      <c r="Y32" s="282"/>
      <c r="Z32" s="282"/>
      <c r="AA32" s="282"/>
      <c r="AB32" s="247" t="s">
        <v>870</v>
      </c>
      <c r="AC32" s="248"/>
      <c r="AD32" s="248"/>
      <c r="AE32" s="248"/>
      <c r="AF32" s="248"/>
      <c r="AG32" s="248"/>
      <c r="AH32" s="248"/>
      <c r="AI32" s="248"/>
      <c r="AJ32" s="248"/>
      <c r="AK32" s="248"/>
      <c r="AL32" s="53" t="s">
        <v>810</v>
      </c>
      <c r="AM32" s="290">
        <f>AM29</f>
        <v>0.7</v>
      </c>
      <c r="AN32" s="290"/>
      <c r="AO32" s="127"/>
      <c r="AP32" s="127"/>
      <c r="AQ32" s="127"/>
      <c r="AR32" s="128"/>
      <c r="AS32" s="178">
        <f>ROUND(ROUND(I35*$U$80,0)*AM32,0)</f>
        <v>429</v>
      </c>
      <c r="AT32" s="14"/>
    </row>
    <row r="33" spans="1:46" ht="17.2" customHeight="1" x14ac:dyDescent="0.3">
      <c r="A33" s="10">
        <v>21</v>
      </c>
      <c r="B33" s="12">
        <v>9717</v>
      </c>
      <c r="C33" s="51" t="s">
        <v>1972</v>
      </c>
      <c r="D33" s="129"/>
      <c r="E33" s="130"/>
      <c r="F33" s="129"/>
      <c r="G33" s="130"/>
      <c r="H33" s="44"/>
      <c r="I33" s="2"/>
      <c r="J33" s="2"/>
      <c r="K33" s="2"/>
      <c r="L33" s="43"/>
      <c r="M33" s="140"/>
      <c r="N33" s="140"/>
      <c r="O33" s="140"/>
      <c r="P33" s="140"/>
      <c r="Q33" s="140"/>
      <c r="R33" s="140"/>
      <c r="S33" s="140"/>
      <c r="T33" s="83"/>
      <c r="U33" s="107"/>
      <c r="V33" s="112"/>
      <c r="W33" s="281"/>
      <c r="X33" s="282"/>
      <c r="Y33" s="282"/>
      <c r="Z33" s="282"/>
      <c r="AA33" s="282"/>
      <c r="AB33" s="247" t="s">
        <v>868</v>
      </c>
      <c r="AC33" s="248"/>
      <c r="AD33" s="248"/>
      <c r="AE33" s="248"/>
      <c r="AF33" s="248"/>
      <c r="AG33" s="248"/>
      <c r="AH33" s="248"/>
      <c r="AI33" s="248"/>
      <c r="AJ33" s="248"/>
      <c r="AK33" s="248"/>
      <c r="AL33" s="53" t="s">
        <v>810</v>
      </c>
      <c r="AM33" s="290">
        <f>AM30</f>
        <v>0.5</v>
      </c>
      <c r="AN33" s="290"/>
      <c r="AO33" s="127"/>
      <c r="AP33" s="127"/>
      <c r="AQ33" s="127"/>
      <c r="AR33" s="128"/>
      <c r="AS33" s="178">
        <f>ROUND(ROUND(I35*$U$80,0)*AM33,0)</f>
        <v>307</v>
      </c>
      <c r="AT33" s="14"/>
    </row>
    <row r="34" spans="1:46" ht="17.2" customHeight="1" x14ac:dyDescent="0.3">
      <c r="A34" s="10">
        <v>21</v>
      </c>
      <c r="B34" s="12">
        <v>9133</v>
      </c>
      <c r="C34" s="51" t="s">
        <v>1971</v>
      </c>
      <c r="D34" s="129"/>
      <c r="E34" s="130"/>
      <c r="F34" s="129"/>
      <c r="G34" s="130"/>
      <c r="H34" s="44"/>
      <c r="I34" s="2"/>
      <c r="J34" s="2"/>
      <c r="K34" s="140"/>
      <c r="L34" s="83"/>
      <c r="M34" s="239" t="s">
        <v>837</v>
      </c>
      <c r="N34" s="239"/>
      <c r="O34" s="239"/>
      <c r="P34" s="239"/>
      <c r="Q34" s="239"/>
      <c r="R34" s="239"/>
      <c r="S34" s="239"/>
      <c r="T34" s="240"/>
      <c r="U34" s="107"/>
      <c r="V34" s="112"/>
      <c r="W34" s="46"/>
      <c r="X34" s="47"/>
      <c r="Y34" s="7"/>
      <c r="Z34" s="7"/>
      <c r="AA34" s="7"/>
      <c r="AB34" s="34"/>
      <c r="AC34" s="34"/>
      <c r="AD34" s="53"/>
      <c r="AE34" s="53"/>
      <c r="AF34" s="34"/>
      <c r="AG34" s="34"/>
      <c r="AH34" s="34"/>
      <c r="AI34" s="34"/>
      <c r="AJ34" s="34"/>
      <c r="AK34" s="34"/>
      <c r="AL34" s="53"/>
      <c r="AM34" s="290"/>
      <c r="AN34" s="290"/>
      <c r="AO34" s="127"/>
      <c r="AP34" s="127"/>
      <c r="AQ34" s="127"/>
      <c r="AR34" s="128"/>
      <c r="AS34" s="178">
        <f>ROUND(ROUND(I35*S36,0)*$U$80,0)</f>
        <v>591</v>
      </c>
      <c r="AT34" s="14"/>
    </row>
    <row r="35" spans="1:46" ht="17.2" customHeight="1" x14ac:dyDescent="0.3">
      <c r="A35" s="10">
        <v>21</v>
      </c>
      <c r="B35" s="12">
        <v>9134</v>
      </c>
      <c r="C35" s="51" t="s">
        <v>1970</v>
      </c>
      <c r="D35" s="129"/>
      <c r="E35" s="130"/>
      <c r="F35" s="129"/>
      <c r="G35" s="130"/>
      <c r="H35" s="44"/>
      <c r="I35" s="295">
        <f>'5療養介護(基本)'!I34</f>
        <v>875</v>
      </c>
      <c r="J35" s="295"/>
      <c r="K35" s="2" t="s">
        <v>809</v>
      </c>
      <c r="L35" s="43"/>
      <c r="M35" s="241"/>
      <c r="N35" s="241"/>
      <c r="O35" s="241"/>
      <c r="P35" s="241"/>
      <c r="Q35" s="241"/>
      <c r="R35" s="241"/>
      <c r="S35" s="241"/>
      <c r="T35" s="242"/>
      <c r="U35" s="107"/>
      <c r="V35" s="112"/>
      <c r="W35" s="281" t="s">
        <v>871</v>
      </c>
      <c r="X35" s="282"/>
      <c r="Y35" s="282"/>
      <c r="Z35" s="282"/>
      <c r="AA35" s="282"/>
      <c r="AB35" s="247" t="s">
        <v>870</v>
      </c>
      <c r="AC35" s="248"/>
      <c r="AD35" s="248"/>
      <c r="AE35" s="248"/>
      <c r="AF35" s="248"/>
      <c r="AG35" s="248"/>
      <c r="AH35" s="248"/>
      <c r="AI35" s="248"/>
      <c r="AJ35" s="248"/>
      <c r="AK35" s="248"/>
      <c r="AL35" s="53" t="s">
        <v>810</v>
      </c>
      <c r="AM35" s="290">
        <f>AM32</f>
        <v>0.7</v>
      </c>
      <c r="AN35" s="290"/>
      <c r="AO35" s="127"/>
      <c r="AP35" s="127"/>
      <c r="AQ35" s="127"/>
      <c r="AR35" s="128"/>
      <c r="AS35" s="178">
        <f>ROUND(ROUND(ROUND(I35*S36,0)*$U$80,0)*AM35,0)</f>
        <v>414</v>
      </c>
      <c r="AT35" s="14"/>
    </row>
    <row r="36" spans="1:46" ht="17.2" customHeight="1" x14ac:dyDescent="0.3">
      <c r="A36" s="10">
        <v>21</v>
      </c>
      <c r="B36" s="12">
        <v>9718</v>
      </c>
      <c r="C36" s="51" t="s">
        <v>1969</v>
      </c>
      <c r="D36" s="129"/>
      <c r="E36" s="130"/>
      <c r="F36" s="129"/>
      <c r="G36" s="130"/>
      <c r="H36" s="44"/>
      <c r="I36" s="2"/>
      <c r="J36" s="2"/>
      <c r="K36" s="2"/>
      <c r="L36" s="43"/>
      <c r="M36" s="11"/>
      <c r="N36" s="11"/>
      <c r="O36" s="11"/>
      <c r="P36" s="11"/>
      <c r="Q36" s="11"/>
      <c r="R36" s="126" t="s">
        <v>810</v>
      </c>
      <c r="S36" s="236">
        <f>S30</f>
        <v>0.96499999999999997</v>
      </c>
      <c r="T36" s="237"/>
      <c r="U36" s="107"/>
      <c r="V36" s="112"/>
      <c r="W36" s="281"/>
      <c r="X36" s="282"/>
      <c r="Y36" s="282"/>
      <c r="Z36" s="282"/>
      <c r="AA36" s="282"/>
      <c r="AB36" s="247" t="s">
        <v>868</v>
      </c>
      <c r="AC36" s="248"/>
      <c r="AD36" s="248"/>
      <c r="AE36" s="248"/>
      <c r="AF36" s="248"/>
      <c r="AG36" s="248"/>
      <c r="AH36" s="248"/>
      <c r="AI36" s="248"/>
      <c r="AJ36" s="248"/>
      <c r="AK36" s="248"/>
      <c r="AL36" s="53" t="s">
        <v>810</v>
      </c>
      <c r="AM36" s="290">
        <f>AM33</f>
        <v>0.5</v>
      </c>
      <c r="AN36" s="290"/>
      <c r="AO36" s="63"/>
      <c r="AP36" s="63"/>
      <c r="AQ36" s="63"/>
      <c r="AR36" s="117"/>
      <c r="AS36" s="178">
        <f>ROUND(ROUND(ROUND(I35*S36,0)*$U$80,0)*AM36,0)</f>
        <v>296</v>
      </c>
      <c r="AT36" s="14"/>
    </row>
    <row r="37" spans="1:46" ht="17.2" customHeight="1" x14ac:dyDescent="0.3">
      <c r="A37" s="10">
        <v>21</v>
      </c>
      <c r="B37" s="12">
        <v>9719</v>
      </c>
      <c r="C37" s="51" t="s">
        <v>1968</v>
      </c>
      <c r="D37" s="129"/>
      <c r="E37" s="130"/>
      <c r="F37" s="129"/>
      <c r="G37" s="130"/>
      <c r="H37" s="44"/>
      <c r="I37" s="2"/>
      <c r="J37" s="2"/>
      <c r="K37" s="2"/>
      <c r="L37" s="43"/>
      <c r="M37" s="34"/>
      <c r="N37" s="76"/>
      <c r="O37" s="76"/>
      <c r="P37" s="76"/>
      <c r="Q37" s="76"/>
      <c r="R37" s="76"/>
      <c r="S37" s="76"/>
      <c r="T37" s="103"/>
      <c r="U37" s="107"/>
      <c r="V37" s="112"/>
      <c r="W37" s="9"/>
      <c r="X37" s="30"/>
      <c r="Y37" s="105"/>
      <c r="Z37" s="63"/>
      <c r="AA37" s="7"/>
      <c r="AB37" s="7"/>
      <c r="AC37" s="7"/>
      <c r="AD37" s="59"/>
      <c r="AE37" s="59"/>
      <c r="AF37" s="7"/>
      <c r="AG37" s="7"/>
      <c r="AH37" s="7"/>
      <c r="AI37" s="7"/>
      <c r="AJ37" s="7"/>
      <c r="AK37" s="7"/>
      <c r="AL37" s="59"/>
      <c r="AM37" s="249"/>
      <c r="AN37" s="250"/>
      <c r="AO37" s="241" t="s">
        <v>877</v>
      </c>
      <c r="AP37" s="241"/>
      <c r="AQ37" s="241"/>
      <c r="AR37" s="242"/>
      <c r="AS37" s="167">
        <f>ROUND(I35*$U$80,0)-AO40</f>
        <v>608</v>
      </c>
      <c r="AT37" s="14"/>
    </row>
    <row r="38" spans="1:46" ht="17.2" customHeight="1" x14ac:dyDescent="0.3">
      <c r="A38" s="10">
        <v>21</v>
      </c>
      <c r="B38" s="12">
        <v>9720</v>
      </c>
      <c r="C38" s="51" t="s">
        <v>1967</v>
      </c>
      <c r="D38" s="129"/>
      <c r="E38" s="130"/>
      <c r="F38" s="129"/>
      <c r="G38" s="130"/>
      <c r="H38" s="44"/>
      <c r="I38" s="2"/>
      <c r="J38" s="2"/>
      <c r="K38" s="2"/>
      <c r="L38" s="43"/>
      <c r="M38" s="140"/>
      <c r="N38" s="140"/>
      <c r="O38" s="140"/>
      <c r="P38" s="140"/>
      <c r="Q38" s="140"/>
      <c r="R38" s="140"/>
      <c r="S38" s="140"/>
      <c r="T38" s="83"/>
      <c r="U38" s="107"/>
      <c r="V38" s="112"/>
      <c r="W38" s="281" t="s">
        <v>871</v>
      </c>
      <c r="X38" s="282"/>
      <c r="Y38" s="282"/>
      <c r="Z38" s="282"/>
      <c r="AA38" s="283"/>
      <c r="AB38" s="247" t="s">
        <v>870</v>
      </c>
      <c r="AC38" s="248"/>
      <c r="AD38" s="248"/>
      <c r="AE38" s="248"/>
      <c r="AF38" s="248"/>
      <c r="AG38" s="248"/>
      <c r="AH38" s="248"/>
      <c r="AI38" s="248"/>
      <c r="AJ38" s="248"/>
      <c r="AK38" s="248"/>
      <c r="AL38" s="126" t="s">
        <v>810</v>
      </c>
      <c r="AM38" s="255">
        <f>AM35</f>
        <v>0.7</v>
      </c>
      <c r="AN38" s="289"/>
      <c r="AO38" s="262"/>
      <c r="AP38" s="241"/>
      <c r="AQ38" s="241"/>
      <c r="AR38" s="242"/>
      <c r="AS38" s="167">
        <f>ROUND(ROUND(I35*$U$80,0)*AM38,0)-AO40</f>
        <v>424</v>
      </c>
      <c r="AT38" s="14"/>
    </row>
    <row r="39" spans="1:46" ht="17.2" customHeight="1" x14ac:dyDescent="0.3">
      <c r="A39" s="10">
        <v>21</v>
      </c>
      <c r="B39" s="12">
        <v>9721</v>
      </c>
      <c r="C39" s="51" t="s">
        <v>1966</v>
      </c>
      <c r="D39" s="129"/>
      <c r="E39" s="130"/>
      <c r="F39" s="129"/>
      <c r="G39" s="130"/>
      <c r="H39" s="44"/>
      <c r="I39" s="2"/>
      <c r="J39" s="2"/>
      <c r="K39" s="2"/>
      <c r="L39" s="43"/>
      <c r="M39" s="140"/>
      <c r="N39" s="140"/>
      <c r="O39" s="140"/>
      <c r="P39" s="140"/>
      <c r="Q39" s="140"/>
      <c r="R39" s="140"/>
      <c r="S39" s="140"/>
      <c r="T39" s="83"/>
      <c r="U39" s="107"/>
      <c r="V39" s="112"/>
      <c r="W39" s="281"/>
      <c r="X39" s="282"/>
      <c r="Y39" s="282"/>
      <c r="Z39" s="282"/>
      <c r="AA39" s="283"/>
      <c r="AB39" s="247" t="s">
        <v>868</v>
      </c>
      <c r="AC39" s="248"/>
      <c r="AD39" s="248"/>
      <c r="AE39" s="248"/>
      <c r="AF39" s="248"/>
      <c r="AG39" s="248"/>
      <c r="AH39" s="248"/>
      <c r="AI39" s="248"/>
      <c r="AJ39" s="248"/>
      <c r="AK39" s="248"/>
      <c r="AL39" s="53" t="s">
        <v>810</v>
      </c>
      <c r="AM39" s="290">
        <f>AM36</f>
        <v>0.5</v>
      </c>
      <c r="AN39" s="291"/>
      <c r="AO39" s="134"/>
      <c r="AP39" s="130"/>
      <c r="AQ39" s="130"/>
      <c r="AR39" s="131"/>
      <c r="AS39" s="167">
        <f>ROUND(ROUND(I35*$U$80,0)*AM39,0)-AO40</f>
        <v>302</v>
      </c>
      <c r="AT39" s="14"/>
    </row>
    <row r="40" spans="1:46" ht="17.2" customHeight="1" x14ac:dyDescent="0.3">
      <c r="A40" s="10">
        <v>21</v>
      </c>
      <c r="B40" s="12">
        <v>9722</v>
      </c>
      <c r="C40" s="51" t="s">
        <v>1965</v>
      </c>
      <c r="D40" s="129"/>
      <c r="E40" s="130"/>
      <c r="F40" s="129"/>
      <c r="G40" s="130"/>
      <c r="H40" s="44"/>
      <c r="I40" s="2"/>
      <c r="J40" s="36"/>
      <c r="K40" s="36"/>
      <c r="L40" s="43"/>
      <c r="M40" s="239" t="s">
        <v>837</v>
      </c>
      <c r="N40" s="239"/>
      <c r="O40" s="239"/>
      <c r="P40" s="239"/>
      <c r="Q40" s="239"/>
      <c r="R40" s="239"/>
      <c r="S40" s="239"/>
      <c r="T40" s="240"/>
      <c r="U40" s="107"/>
      <c r="V40" s="112"/>
      <c r="W40" s="46"/>
      <c r="X40" s="47"/>
      <c r="Y40" s="7"/>
      <c r="Z40" s="7"/>
      <c r="AA40" s="7"/>
      <c r="AB40" s="7"/>
      <c r="AC40" s="7"/>
      <c r="AD40" s="59"/>
      <c r="AE40" s="59"/>
      <c r="AF40" s="7"/>
      <c r="AG40" s="7"/>
      <c r="AH40" s="7"/>
      <c r="AI40" s="7"/>
      <c r="AJ40" s="7"/>
      <c r="AK40" s="7"/>
      <c r="AL40" s="59"/>
      <c r="AM40" s="249"/>
      <c r="AN40" s="250"/>
      <c r="AO40" s="36">
        <f>AO28</f>
        <v>5</v>
      </c>
      <c r="AP40" s="69" t="s">
        <v>873</v>
      </c>
      <c r="AQ40" s="130"/>
      <c r="AR40" s="131"/>
      <c r="AS40" s="167">
        <f>ROUND(ROUND(I35*S42,0)*$U$80,0)-AO40</f>
        <v>586</v>
      </c>
      <c r="AT40" s="14"/>
    </row>
    <row r="41" spans="1:46" ht="17.2" customHeight="1" x14ac:dyDescent="0.3">
      <c r="A41" s="10">
        <v>21</v>
      </c>
      <c r="B41" s="12">
        <v>9723</v>
      </c>
      <c r="C41" s="51" t="s">
        <v>1964</v>
      </c>
      <c r="D41" s="129"/>
      <c r="E41" s="130"/>
      <c r="F41" s="129"/>
      <c r="G41" s="130"/>
      <c r="H41" s="44"/>
      <c r="I41" s="2"/>
      <c r="J41" s="2"/>
      <c r="K41" s="2"/>
      <c r="L41" s="43"/>
      <c r="M41" s="241"/>
      <c r="N41" s="241"/>
      <c r="O41" s="241"/>
      <c r="P41" s="241"/>
      <c r="Q41" s="241"/>
      <c r="R41" s="241"/>
      <c r="S41" s="241"/>
      <c r="T41" s="242"/>
      <c r="U41" s="107"/>
      <c r="V41" s="112"/>
      <c r="W41" s="281" t="s">
        <v>871</v>
      </c>
      <c r="X41" s="282"/>
      <c r="Y41" s="282"/>
      <c r="Z41" s="282"/>
      <c r="AA41" s="283"/>
      <c r="AB41" s="247" t="s">
        <v>870</v>
      </c>
      <c r="AC41" s="248"/>
      <c r="AD41" s="248"/>
      <c r="AE41" s="248"/>
      <c r="AF41" s="248"/>
      <c r="AG41" s="248"/>
      <c r="AH41" s="248"/>
      <c r="AI41" s="248"/>
      <c r="AJ41" s="248"/>
      <c r="AK41" s="248"/>
      <c r="AL41" s="126" t="s">
        <v>810</v>
      </c>
      <c r="AM41" s="255">
        <f>AM38</f>
        <v>0.7</v>
      </c>
      <c r="AN41" s="289"/>
      <c r="AO41" s="44"/>
      <c r="AP41" s="130"/>
      <c r="AQ41" s="130"/>
      <c r="AR41" s="131"/>
      <c r="AS41" s="167">
        <f>ROUND(ROUND(ROUND(I35*S42,0)*$U$80,0)*AM41,0)-AO40</f>
        <v>409</v>
      </c>
      <c r="AT41" s="14"/>
    </row>
    <row r="42" spans="1:46" ht="17.2" customHeight="1" x14ac:dyDescent="0.3">
      <c r="A42" s="10">
        <v>21</v>
      </c>
      <c r="B42" s="12">
        <v>9724</v>
      </c>
      <c r="C42" s="51" t="s">
        <v>1963</v>
      </c>
      <c r="D42" s="129"/>
      <c r="E42" s="130"/>
      <c r="F42" s="129"/>
      <c r="G42" s="130"/>
      <c r="H42" s="44"/>
      <c r="I42" s="2"/>
      <c r="J42" s="2"/>
      <c r="K42" s="2"/>
      <c r="L42" s="43"/>
      <c r="M42" s="11"/>
      <c r="N42" s="11"/>
      <c r="O42" s="11"/>
      <c r="P42" s="11"/>
      <c r="Q42" s="11"/>
      <c r="R42" s="126" t="s">
        <v>810</v>
      </c>
      <c r="S42" s="236">
        <f>S36</f>
        <v>0.96499999999999997</v>
      </c>
      <c r="T42" s="237"/>
      <c r="U42" s="107"/>
      <c r="V42" s="112"/>
      <c r="W42" s="292"/>
      <c r="X42" s="293"/>
      <c r="Y42" s="293"/>
      <c r="Z42" s="293"/>
      <c r="AA42" s="294"/>
      <c r="AB42" s="247" t="s">
        <v>868</v>
      </c>
      <c r="AC42" s="248"/>
      <c r="AD42" s="248"/>
      <c r="AE42" s="248"/>
      <c r="AF42" s="248"/>
      <c r="AG42" s="248"/>
      <c r="AH42" s="248"/>
      <c r="AI42" s="248"/>
      <c r="AJ42" s="248"/>
      <c r="AK42" s="248"/>
      <c r="AL42" s="59" t="s">
        <v>810</v>
      </c>
      <c r="AM42" s="249">
        <f>AM39</f>
        <v>0.5</v>
      </c>
      <c r="AN42" s="250"/>
      <c r="AO42" s="42"/>
      <c r="AP42" s="149"/>
      <c r="AQ42" s="149"/>
      <c r="AR42" s="150"/>
      <c r="AS42" s="167">
        <f>ROUND(ROUND(ROUND(I35*S42,0)*$U$80,0)*AM42,0)-AO40</f>
        <v>291</v>
      </c>
      <c r="AT42" s="14"/>
    </row>
    <row r="43" spans="1:46" ht="17.2" customHeight="1" x14ac:dyDescent="0.3">
      <c r="A43" s="10">
        <v>21</v>
      </c>
      <c r="B43" s="12">
        <v>9141</v>
      </c>
      <c r="C43" s="51" t="s">
        <v>1962</v>
      </c>
      <c r="D43" s="129"/>
      <c r="E43" s="130"/>
      <c r="F43" s="129"/>
      <c r="G43" s="130"/>
      <c r="H43" s="243" t="s">
        <v>884</v>
      </c>
      <c r="I43" s="239"/>
      <c r="J43" s="239"/>
      <c r="K43" s="239"/>
      <c r="L43" s="240"/>
      <c r="M43" s="34"/>
      <c r="N43" s="76"/>
      <c r="O43" s="76"/>
      <c r="P43" s="76"/>
      <c r="Q43" s="76"/>
      <c r="R43" s="76"/>
      <c r="S43" s="76"/>
      <c r="T43" s="103"/>
      <c r="U43" s="107"/>
      <c r="V43" s="112"/>
      <c r="W43" s="9"/>
      <c r="X43" s="30"/>
      <c r="Y43" s="105"/>
      <c r="Z43" s="63"/>
      <c r="AA43" s="7"/>
      <c r="AB43" s="34"/>
      <c r="AC43" s="34"/>
      <c r="AD43" s="53"/>
      <c r="AE43" s="53"/>
      <c r="AF43" s="34"/>
      <c r="AG43" s="34"/>
      <c r="AH43" s="34"/>
      <c r="AI43" s="34"/>
      <c r="AJ43" s="34"/>
      <c r="AK43" s="34"/>
      <c r="AL43" s="53"/>
      <c r="AM43" s="290"/>
      <c r="AN43" s="290"/>
      <c r="AO43" s="127"/>
      <c r="AP43" s="127"/>
      <c r="AQ43" s="127"/>
      <c r="AR43" s="128"/>
      <c r="AS43" s="178">
        <f>ROUND(I47*$U$80,0)</f>
        <v>587</v>
      </c>
      <c r="AT43" s="82"/>
    </row>
    <row r="44" spans="1:46" ht="17.2" customHeight="1" x14ac:dyDescent="0.3">
      <c r="A44" s="10">
        <v>21</v>
      </c>
      <c r="B44" s="12">
        <v>9142</v>
      </c>
      <c r="C44" s="51" t="s">
        <v>1961</v>
      </c>
      <c r="D44" s="129"/>
      <c r="E44" s="130"/>
      <c r="F44" s="129"/>
      <c r="G44" s="130"/>
      <c r="H44" s="262"/>
      <c r="I44" s="241"/>
      <c r="J44" s="241"/>
      <c r="K44" s="241"/>
      <c r="L44" s="242"/>
      <c r="M44" s="140"/>
      <c r="N44" s="140"/>
      <c r="O44" s="140"/>
      <c r="P44" s="140"/>
      <c r="Q44" s="140"/>
      <c r="R44" s="140"/>
      <c r="S44" s="140"/>
      <c r="T44" s="83"/>
      <c r="U44" s="107"/>
      <c r="V44" s="112"/>
      <c r="W44" s="281" t="s">
        <v>871</v>
      </c>
      <c r="X44" s="282"/>
      <c r="Y44" s="282"/>
      <c r="Z44" s="282"/>
      <c r="AA44" s="282"/>
      <c r="AB44" s="247" t="s">
        <v>870</v>
      </c>
      <c r="AC44" s="248"/>
      <c r="AD44" s="248"/>
      <c r="AE44" s="248"/>
      <c r="AF44" s="248"/>
      <c r="AG44" s="248"/>
      <c r="AH44" s="248"/>
      <c r="AI44" s="248"/>
      <c r="AJ44" s="248"/>
      <c r="AK44" s="248"/>
      <c r="AL44" s="53" t="s">
        <v>810</v>
      </c>
      <c r="AM44" s="290">
        <f>AM41</f>
        <v>0.7</v>
      </c>
      <c r="AN44" s="290"/>
      <c r="AO44" s="127"/>
      <c r="AP44" s="127"/>
      <c r="AQ44" s="127"/>
      <c r="AR44" s="128"/>
      <c r="AS44" s="178">
        <f>ROUND(ROUND(I47*$U$80,0)*AM44,0)</f>
        <v>411</v>
      </c>
      <c r="AT44" s="82"/>
    </row>
    <row r="45" spans="1:46" ht="17.2" customHeight="1" x14ac:dyDescent="0.3">
      <c r="A45" s="10">
        <v>21</v>
      </c>
      <c r="B45" s="12">
        <v>9725</v>
      </c>
      <c r="C45" s="51" t="s">
        <v>1960</v>
      </c>
      <c r="D45" s="129"/>
      <c r="E45" s="130"/>
      <c r="F45" s="129"/>
      <c r="G45" s="130"/>
      <c r="H45" s="134"/>
      <c r="I45" s="135"/>
      <c r="J45" s="135"/>
      <c r="K45" s="135"/>
      <c r="L45" s="136"/>
      <c r="M45" s="140"/>
      <c r="N45" s="140"/>
      <c r="O45" s="140"/>
      <c r="P45" s="140"/>
      <c r="Q45" s="140"/>
      <c r="R45" s="140"/>
      <c r="S45" s="140"/>
      <c r="T45" s="83"/>
      <c r="U45" s="107"/>
      <c r="V45" s="112"/>
      <c r="W45" s="281"/>
      <c r="X45" s="282"/>
      <c r="Y45" s="282"/>
      <c r="Z45" s="282"/>
      <c r="AA45" s="282"/>
      <c r="AB45" s="247" t="s">
        <v>868</v>
      </c>
      <c r="AC45" s="248"/>
      <c r="AD45" s="248"/>
      <c r="AE45" s="248"/>
      <c r="AF45" s="248"/>
      <c r="AG45" s="248"/>
      <c r="AH45" s="248"/>
      <c r="AI45" s="248"/>
      <c r="AJ45" s="248"/>
      <c r="AK45" s="248"/>
      <c r="AL45" s="53" t="s">
        <v>810</v>
      </c>
      <c r="AM45" s="290">
        <f>AM42</f>
        <v>0.5</v>
      </c>
      <c r="AN45" s="290"/>
      <c r="AO45" s="127"/>
      <c r="AP45" s="127"/>
      <c r="AQ45" s="127"/>
      <c r="AR45" s="128"/>
      <c r="AS45" s="178">
        <f>ROUND(ROUND(I47*$U$80,0)*AM45,0)</f>
        <v>294</v>
      </c>
      <c r="AT45" s="82"/>
    </row>
    <row r="46" spans="1:46" ht="17.2" customHeight="1" x14ac:dyDescent="0.3">
      <c r="A46" s="10">
        <v>21</v>
      </c>
      <c r="B46" s="12">
        <v>9143</v>
      </c>
      <c r="C46" s="51" t="s">
        <v>1959</v>
      </c>
      <c r="D46" s="129"/>
      <c r="E46" s="130"/>
      <c r="F46" s="129"/>
      <c r="G46" s="130"/>
      <c r="H46" s="44"/>
      <c r="I46" s="2"/>
      <c r="J46" s="2"/>
      <c r="K46" s="140"/>
      <c r="L46" s="83"/>
      <c r="M46" s="239" t="s">
        <v>837</v>
      </c>
      <c r="N46" s="239"/>
      <c r="O46" s="239"/>
      <c r="P46" s="239"/>
      <c r="Q46" s="239"/>
      <c r="R46" s="239"/>
      <c r="S46" s="239"/>
      <c r="T46" s="240"/>
      <c r="U46" s="107"/>
      <c r="V46" s="112"/>
      <c r="W46" s="46"/>
      <c r="X46" s="47"/>
      <c r="Y46" s="7"/>
      <c r="Z46" s="7"/>
      <c r="AA46" s="7"/>
      <c r="AB46" s="34"/>
      <c r="AC46" s="34"/>
      <c r="AD46" s="53"/>
      <c r="AE46" s="53"/>
      <c r="AF46" s="34"/>
      <c r="AG46" s="34"/>
      <c r="AH46" s="34"/>
      <c r="AI46" s="34"/>
      <c r="AJ46" s="34"/>
      <c r="AK46" s="34"/>
      <c r="AL46" s="53"/>
      <c r="AM46" s="290"/>
      <c r="AN46" s="290"/>
      <c r="AO46" s="127"/>
      <c r="AP46" s="127"/>
      <c r="AQ46" s="127"/>
      <c r="AR46" s="128"/>
      <c r="AS46" s="178">
        <f>ROUND(ROUND(I47*S48,0)*$U$80,0)</f>
        <v>566</v>
      </c>
      <c r="AT46" s="82"/>
    </row>
    <row r="47" spans="1:46" ht="17.2" customHeight="1" x14ac:dyDescent="0.3">
      <c r="A47" s="10">
        <v>21</v>
      </c>
      <c r="B47" s="12">
        <v>9144</v>
      </c>
      <c r="C47" s="51" t="s">
        <v>1958</v>
      </c>
      <c r="D47" s="129"/>
      <c r="E47" s="130"/>
      <c r="F47" s="129"/>
      <c r="G47" s="130"/>
      <c r="H47" s="44"/>
      <c r="I47" s="295">
        <f>'5療養介護(基本)'!I46</f>
        <v>838</v>
      </c>
      <c r="J47" s="295"/>
      <c r="K47" s="2" t="s">
        <v>809</v>
      </c>
      <c r="L47" s="43"/>
      <c r="M47" s="241"/>
      <c r="N47" s="241"/>
      <c r="O47" s="241"/>
      <c r="P47" s="241"/>
      <c r="Q47" s="241"/>
      <c r="R47" s="241"/>
      <c r="S47" s="241"/>
      <c r="T47" s="242"/>
      <c r="U47" s="107"/>
      <c r="V47" s="112"/>
      <c r="W47" s="281" t="s">
        <v>871</v>
      </c>
      <c r="X47" s="282"/>
      <c r="Y47" s="282"/>
      <c r="Z47" s="282"/>
      <c r="AA47" s="282"/>
      <c r="AB47" s="247" t="s">
        <v>870</v>
      </c>
      <c r="AC47" s="248"/>
      <c r="AD47" s="248"/>
      <c r="AE47" s="248"/>
      <c r="AF47" s="248"/>
      <c r="AG47" s="248"/>
      <c r="AH47" s="248"/>
      <c r="AI47" s="248"/>
      <c r="AJ47" s="248"/>
      <c r="AK47" s="248"/>
      <c r="AL47" s="53" t="s">
        <v>810</v>
      </c>
      <c r="AM47" s="290">
        <f>AM44</f>
        <v>0.7</v>
      </c>
      <c r="AN47" s="290"/>
      <c r="AO47" s="127"/>
      <c r="AP47" s="127"/>
      <c r="AQ47" s="127"/>
      <c r="AR47" s="128"/>
      <c r="AS47" s="178">
        <f>ROUND(ROUND(ROUND(I47*S48,0)*$U$80,0)*AM47,0)</f>
        <v>396</v>
      </c>
      <c r="AT47" s="82"/>
    </row>
    <row r="48" spans="1:46" ht="17.2" customHeight="1" x14ac:dyDescent="0.3">
      <c r="A48" s="10">
        <v>21</v>
      </c>
      <c r="B48" s="12">
        <v>9726</v>
      </c>
      <c r="C48" s="51" t="s">
        <v>1957</v>
      </c>
      <c r="D48" s="129"/>
      <c r="E48" s="130"/>
      <c r="F48" s="129"/>
      <c r="G48" s="130"/>
      <c r="H48" s="44"/>
      <c r="I48" s="2"/>
      <c r="J48" s="2"/>
      <c r="K48" s="2"/>
      <c r="L48" s="43"/>
      <c r="M48" s="11"/>
      <c r="N48" s="11"/>
      <c r="O48" s="11"/>
      <c r="P48" s="11"/>
      <c r="Q48" s="11"/>
      <c r="R48" s="126" t="s">
        <v>810</v>
      </c>
      <c r="S48" s="236">
        <f>S42</f>
        <v>0.96499999999999997</v>
      </c>
      <c r="T48" s="237"/>
      <c r="U48" s="107"/>
      <c r="V48" s="112"/>
      <c r="W48" s="281"/>
      <c r="X48" s="282"/>
      <c r="Y48" s="282"/>
      <c r="Z48" s="282"/>
      <c r="AA48" s="282"/>
      <c r="AB48" s="247" t="s">
        <v>868</v>
      </c>
      <c r="AC48" s="248"/>
      <c r="AD48" s="248"/>
      <c r="AE48" s="248"/>
      <c r="AF48" s="248"/>
      <c r="AG48" s="248"/>
      <c r="AH48" s="248"/>
      <c r="AI48" s="248"/>
      <c r="AJ48" s="248"/>
      <c r="AK48" s="248"/>
      <c r="AL48" s="53" t="s">
        <v>810</v>
      </c>
      <c r="AM48" s="290">
        <f>AM45</f>
        <v>0.5</v>
      </c>
      <c r="AN48" s="290"/>
      <c r="AO48" s="63"/>
      <c r="AP48" s="63"/>
      <c r="AQ48" s="63"/>
      <c r="AR48" s="117"/>
      <c r="AS48" s="178">
        <f>ROUND(ROUND(ROUND(I47*S48,0)*$U$80,0)*AM48,0)</f>
        <v>283</v>
      </c>
      <c r="AT48" s="82"/>
    </row>
    <row r="49" spans="1:46" ht="17.2" customHeight="1" x14ac:dyDescent="0.3">
      <c r="A49" s="10">
        <v>21</v>
      </c>
      <c r="B49" s="12">
        <v>9727</v>
      </c>
      <c r="C49" s="51" t="s">
        <v>1956</v>
      </c>
      <c r="D49" s="129"/>
      <c r="E49" s="130"/>
      <c r="F49" s="129"/>
      <c r="G49" s="130"/>
      <c r="H49" s="129"/>
      <c r="I49" s="130"/>
      <c r="J49" s="130"/>
      <c r="K49" s="130"/>
      <c r="L49" s="131"/>
      <c r="M49" s="34"/>
      <c r="N49" s="76"/>
      <c r="O49" s="76"/>
      <c r="P49" s="76"/>
      <c r="Q49" s="76"/>
      <c r="R49" s="76"/>
      <c r="S49" s="76"/>
      <c r="T49" s="103"/>
      <c r="U49" s="107"/>
      <c r="V49" s="112"/>
      <c r="W49" s="9"/>
      <c r="X49" s="30"/>
      <c r="Y49" s="105"/>
      <c r="Z49" s="63"/>
      <c r="AA49" s="7"/>
      <c r="AB49" s="7"/>
      <c r="AC49" s="7"/>
      <c r="AD49" s="59"/>
      <c r="AE49" s="59"/>
      <c r="AF49" s="7"/>
      <c r="AG49" s="7"/>
      <c r="AH49" s="7"/>
      <c r="AI49" s="7"/>
      <c r="AJ49" s="7"/>
      <c r="AK49" s="7"/>
      <c r="AL49" s="59"/>
      <c r="AM49" s="249"/>
      <c r="AN49" s="250"/>
      <c r="AO49" s="241" t="s">
        <v>877</v>
      </c>
      <c r="AP49" s="241"/>
      <c r="AQ49" s="241"/>
      <c r="AR49" s="242"/>
      <c r="AS49" s="167">
        <f>ROUND(I47*$U$80,0)-AO52</f>
        <v>582</v>
      </c>
      <c r="AT49" s="82"/>
    </row>
    <row r="50" spans="1:46" ht="17.2" customHeight="1" x14ac:dyDescent="0.3">
      <c r="A50" s="10">
        <v>21</v>
      </c>
      <c r="B50" s="12">
        <v>9728</v>
      </c>
      <c r="C50" s="51" t="s">
        <v>1955</v>
      </c>
      <c r="D50" s="129"/>
      <c r="E50" s="130"/>
      <c r="F50" s="129"/>
      <c r="G50" s="130"/>
      <c r="H50" s="129"/>
      <c r="I50" s="130"/>
      <c r="J50" s="130"/>
      <c r="K50" s="130"/>
      <c r="L50" s="131"/>
      <c r="M50" s="140"/>
      <c r="N50" s="140"/>
      <c r="O50" s="140"/>
      <c r="P50" s="140"/>
      <c r="Q50" s="140"/>
      <c r="R50" s="140"/>
      <c r="S50" s="140"/>
      <c r="T50" s="83"/>
      <c r="U50" s="107"/>
      <c r="V50" s="112"/>
      <c r="W50" s="281" t="s">
        <v>871</v>
      </c>
      <c r="X50" s="282"/>
      <c r="Y50" s="282"/>
      <c r="Z50" s="282"/>
      <c r="AA50" s="283"/>
      <c r="AB50" s="247" t="s">
        <v>870</v>
      </c>
      <c r="AC50" s="248"/>
      <c r="AD50" s="248"/>
      <c r="AE50" s="248"/>
      <c r="AF50" s="248"/>
      <c r="AG50" s="248"/>
      <c r="AH50" s="248"/>
      <c r="AI50" s="248"/>
      <c r="AJ50" s="248"/>
      <c r="AK50" s="248"/>
      <c r="AL50" s="126" t="s">
        <v>810</v>
      </c>
      <c r="AM50" s="255">
        <f>AM47</f>
        <v>0.7</v>
      </c>
      <c r="AN50" s="289"/>
      <c r="AO50" s="262"/>
      <c r="AP50" s="241"/>
      <c r="AQ50" s="241"/>
      <c r="AR50" s="242"/>
      <c r="AS50" s="167">
        <f>ROUND(ROUND(I47*$U$80,0)*AM50,0)-AO52</f>
        <v>406</v>
      </c>
      <c r="AT50" s="82"/>
    </row>
    <row r="51" spans="1:46" ht="17.2" customHeight="1" x14ac:dyDescent="0.3">
      <c r="A51" s="10">
        <v>21</v>
      </c>
      <c r="B51" s="12">
        <v>9729</v>
      </c>
      <c r="C51" s="51" t="s">
        <v>1954</v>
      </c>
      <c r="D51" s="129"/>
      <c r="E51" s="130"/>
      <c r="F51" s="129"/>
      <c r="G51" s="130"/>
      <c r="H51" s="134"/>
      <c r="I51" s="135"/>
      <c r="J51" s="135"/>
      <c r="K51" s="135"/>
      <c r="L51" s="136"/>
      <c r="M51" s="140"/>
      <c r="N51" s="140"/>
      <c r="O51" s="140"/>
      <c r="P51" s="140"/>
      <c r="Q51" s="140"/>
      <c r="R51" s="140"/>
      <c r="S51" s="140"/>
      <c r="T51" s="83"/>
      <c r="U51" s="107"/>
      <c r="V51" s="112"/>
      <c r="W51" s="281"/>
      <c r="X51" s="282"/>
      <c r="Y51" s="282"/>
      <c r="Z51" s="282"/>
      <c r="AA51" s="283"/>
      <c r="AB51" s="247" t="s">
        <v>868</v>
      </c>
      <c r="AC51" s="248"/>
      <c r="AD51" s="248"/>
      <c r="AE51" s="248"/>
      <c r="AF51" s="248"/>
      <c r="AG51" s="248"/>
      <c r="AH51" s="248"/>
      <c r="AI51" s="248"/>
      <c r="AJ51" s="248"/>
      <c r="AK51" s="248"/>
      <c r="AL51" s="53" t="s">
        <v>810</v>
      </c>
      <c r="AM51" s="290">
        <f>AM48</f>
        <v>0.5</v>
      </c>
      <c r="AN51" s="291"/>
      <c r="AO51" s="134"/>
      <c r="AP51" s="130"/>
      <c r="AQ51" s="130"/>
      <c r="AR51" s="131"/>
      <c r="AS51" s="167">
        <f>ROUND(ROUND(I47*$U$80,0)*AM51,0)-AO52</f>
        <v>289</v>
      </c>
      <c r="AT51" s="82"/>
    </row>
    <row r="52" spans="1:46" ht="17.2" customHeight="1" x14ac:dyDescent="0.3">
      <c r="A52" s="10">
        <v>21</v>
      </c>
      <c r="B52" s="12">
        <v>9730</v>
      </c>
      <c r="C52" s="51" t="s">
        <v>1953</v>
      </c>
      <c r="D52" s="129"/>
      <c r="E52" s="130"/>
      <c r="F52" s="129"/>
      <c r="G52" s="130"/>
      <c r="H52" s="44"/>
      <c r="I52" s="2"/>
      <c r="J52" s="36"/>
      <c r="K52" s="36"/>
      <c r="L52" s="43"/>
      <c r="M52" s="239" t="s">
        <v>837</v>
      </c>
      <c r="N52" s="239"/>
      <c r="O52" s="239"/>
      <c r="P52" s="239"/>
      <c r="Q52" s="239"/>
      <c r="R52" s="239"/>
      <c r="S52" s="239"/>
      <c r="T52" s="240"/>
      <c r="U52" s="107"/>
      <c r="V52" s="112"/>
      <c r="W52" s="46"/>
      <c r="X52" s="47"/>
      <c r="Y52" s="7"/>
      <c r="Z52" s="7"/>
      <c r="AA52" s="7"/>
      <c r="AB52" s="7"/>
      <c r="AC52" s="7"/>
      <c r="AD52" s="59"/>
      <c r="AE52" s="59"/>
      <c r="AF52" s="7"/>
      <c r="AG52" s="7"/>
      <c r="AH52" s="7"/>
      <c r="AI52" s="7"/>
      <c r="AJ52" s="7"/>
      <c r="AK52" s="7"/>
      <c r="AL52" s="59"/>
      <c r="AM52" s="249"/>
      <c r="AN52" s="250"/>
      <c r="AO52" s="36">
        <f>AO40</f>
        <v>5</v>
      </c>
      <c r="AP52" s="69" t="s">
        <v>873</v>
      </c>
      <c r="AQ52" s="130"/>
      <c r="AR52" s="131"/>
      <c r="AS52" s="167">
        <f>ROUND(ROUND(I47*S54,0)*$U$80,0)-AO52</f>
        <v>561</v>
      </c>
      <c r="AT52" s="82"/>
    </row>
    <row r="53" spans="1:46" ht="17.2" customHeight="1" x14ac:dyDescent="0.3">
      <c r="A53" s="10">
        <v>21</v>
      </c>
      <c r="B53" s="12">
        <v>9731</v>
      </c>
      <c r="C53" s="51" t="s">
        <v>1952</v>
      </c>
      <c r="D53" s="129"/>
      <c r="E53" s="130"/>
      <c r="F53" s="129"/>
      <c r="G53" s="130"/>
      <c r="H53" s="44"/>
      <c r="I53" s="2"/>
      <c r="J53" s="2"/>
      <c r="K53" s="2"/>
      <c r="L53" s="43"/>
      <c r="M53" s="241"/>
      <c r="N53" s="241"/>
      <c r="O53" s="241"/>
      <c r="P53" s="241"/>
      <c r="Q53" s="241"/>
      <c r="R53" s="241"/>
      <c r="S53" s="241"/>
      <c r="T53" s="242"/>
      <c r="U53" s="107"/>
      <c r="V53" s="112"/>
      <c r="W53" s="281" t="s">
        <v>871</v>
      </c>
      <c r="X53" s="282"/>
      <c r="Y53" s="282"/>
      <c r="Z53" s="282"/>
      <c r="AA53" s="283"/>
      <c r="AB53" s="247" t="s">
        <v>870</v>
      </c>
      <c r="AC53" s="248"/>
      <c r="AD53" s="248"/>
      <c r="AE53" s="248"/>
      <c r="AF53" s="248"/>
      <c r="AG53" s="248"/>
      <c r="AH53" s="248"/>
      <c r="AI53" s="248"/>
      <c r="AJ53" s="248"/>
      <c r="AK53" s="248"/>
      <c r="AL53" s="126" t="s">
        <v>810</v>
      </c>
      <c r="AM53" s="255">
        <f>AM50</f>
        <v>0.7</v>
      </c>
      <c r="AN53" s="289"/>
      <c r="AO53" s="44"/>
      <c r="AP53" s="130"/>
      <c r="AQ53" s="130"/>
      <c r="AR53" s="131"/>
      <c r="AS53" s="167">
        <f>ROUND(ROUND(ROUND(I47*S54,0)*$U$80,0)*AM53,0)-AO52</f>
        <v>391</v>
      </c>
      <c r="AT53" s="82"/>
    </row>
    <row r="54" spans="1:46" ht="17.2" customHeight="1" x14ac:dyDescent="0.3">
      <c r="A54" s="10">
        <v>21</v>
      </c>
      <c r="B54" s="12">
        <v>9732</v>
      </c>
      <c r="C54" s="51" t="s">
        <v>1951</v>
      </c>
      <c r="D54" s="148"/>
      <c r="E54" s="149"/>
      <c r="F54" s="148"/>
      <c r="G54" s="149"/>
      <c r="H54" s="42"/>
      <c r="I54" s="8"/>
      <c r="J54" s="8"/>
      <c r="K54" s="8"/>
      <c r="L54" s="20"/>
      <c r="M54" s="11"/>
      <c r="N54" s="11"/>
      <c r="O54" s="11"/>
      <c r="P54" s="11"/>
      <c r="Q54" s="11"/>
      <c r="R54" s="126" t="s">
        <v>810</v>
      </c>
      <c r="S54" s="236">
        <f>S48</f>
        <v>0.96499999999999997</v>
      </c>
      <c r="T54" s="237"/>
      <c r="U54" s="111"/>
      <c r="V54" s="110"/>
      <c r="W54" s="292"/>
      <c r="X54" s="293"/>
      <c r="Y54" s="293"/>
      <c r="Z54" s="293"/>
      <c r="AA54" s="294"/>
      <c r="AB54" s="247" t="s">
        <v>868</v>
      </c>
      <c r="AC54" s="248"/>
      <c r="AD54" s="248"/>
      <c r="AE54" s="248"/>
      <c r="AF54" s="248"/>
      <c r="AG54" s="248"/>
      <c r="AH54" s="248"/>
      <c r="AI54" s="248"/>
      <c r="AJ54" s="248"/>
      <c r="AK54" s="248"/>
      <c r="AL54" s="59" t="s">
        <v>810</v>
      </c>
      <c r="AM54" s="249">
        <f>AM51</f>
        <v>0.5</v>
      </c>
      <c r="AN54" s="250"/>
      <c r="AO54" s="42"/>
      <c r="AP54" s="149"/>
      <c r="AQ54" s="149"/>
      <c r="AR54" s="150"/>
      <c r="AS54" s="179">
        <f>ROUND(ROUND(ROUND(I47*S54,0)*$U$80,0)*AM54,0)-AO52</f>
        <v>278</v>
      </c>
      <c r="AT54" s="81"/>
    </row>
    <row r="55" spans="1:46" ht="17.2" customHeight="1" x14ac:dyDescent="0.3">
      <c r="A55" s="10">
        <v>21</v>
      </c>
      <c r="B55" s="31">
        <v>9211</v>
      </c>
      <c r="C55" s="5" t="s">
        <v>1950</v>
      </c>
      <c r="D55" s="265" t="s">
        <v>975</v>
      </c>
      <c r="E55" s="266"/>
      <c r="F55" s="263" t="s">
        <v>1098</v>
      </c>
      <c r="G55" s="298"/>
      <c r="H55" s="243" t="s">
        <v>923</v>
      </c>
      <c r="I55" s="239"/>
      <c r="J55" s="239"/>
      <c r="K55" s="239"/>
      <c r="L55" s="240"/>
      <c r="M55" s="34"/>
      <c r="N55" s="76"/>
      <c r="O55" s="76"/>
      <c r="P55" s="76"/>
      <c r="Q55" s="76"/>
      <c r="R55" s="76"/>
      <c r="S55" s="76"/>
      <c r="T55" s="103"/>
      <c r="U55" s="304" t="s">
        <v>1475</v>
      </c>
      <c r="V55" s="306" t="s">
        <v>870</v>
      </c>
      <c r="W55" s="9"/>
      <c r="X55" s="30"/>
      <c r="Y55" s="105"/>
      <c r="Z55" s="63"/>
      <c r="AA55" s="7"/>
      <c r="AB55" s="34"/>
      <c r="AC55" s="34"/>
      <c r="AD55" s="53"/>
      <c r="AE55" s="53"/>
      <c r="AF55" s="34"/>
      <c r="AG55" s="34"/>
      <c r="AH55" s="34"/>
      <c r="AI55" s="34"/>
      <c r="AJ55" s="34"/>
      <c r="AK55" s="34"/>
      <c r="AL55" s="53"/>
      <c r="AM55" s="290"/>
      <c r="AN55" s="290"/>
      <c r="AO55" s="127"/>
      <c r="AP55" s="127"/>
      <c r="AQ55" s="127"/>
      <c r="AR55" s="128"/>
      <c r="AS55" s="178">
        <f>ROUND(I59*$U$80,0)</f>
        <v>483</v>
      </c>
      <c r="AT55" s="14" t="s">
        <v>824</v>
      </c>
    </row>
    <row r="56" spans="1:46" ht="17.2" customHeight="1" x14ac:dyDescent="0.3">
      <c r="A56" s="32">
        <v>21</v>
      </c>
      <c r="B56" s="12">
        <v>9212</v>
      </c>
      <c r="C56" s="51" t="s">
        <v>1949</v>
      </c>
      <c r="D56" s="265"/>
      <c r="E56" s="266"/>
      <c r="F56" s="265"/>
      <c r="G56" s="299"/>
      <c r="H56" s="262"/>
      <c r="I56" s="241"/>
      <c r="J56" s="241"/>
      <c r="K56" s="241"/>
      <c r="L56" s="242"/>
      <c r="M56" s="140"/>
      <c r="N56" s="140"/>
      <c r="O56" s="140"/>
      <c r="P56" s="140"/>
      <c r="Q56" s="140"/>
      <c r="R56" s="140"/>
      <c r="S56" s="140"/>
      <c r="T56" s="83"/>
      <c r="U56" s="305"/>
      <c r="V56" s="307"/>
      <c r="W56" s="281" t="s">
        <v>871</v>
      </c>
      <c r="X56" s="282"/>
      <c r="Y56" s="282"/>
      <c r="Z56" s="282"/>
      <c r="AA56" s="282"/>
      <c r="AB56" s="247" t="s">
        <v>870</v>
      </c>
      <c r="AC56" s="248"/>
      <c r="AD56" s="248"/>
      <c r="AE56" s="248"/>
      <c r="AF56" s="248"/>
      <c r="AG56" s="248"/>
      <c r="AH56" s="248"/>
      <c r="AI56" s="248"/>
      <c r="AJ56" s="248"/>
      <c r="AK56" s="248"/>
      <c r="AL56" s="53" t="s">
        <v>810</v>
      </c>
      <c r="AM56" s="290">
        <f>AM53</f>
        <v>0.7</v>
      </c>
      <c r="AN56" s="290"/>
      <c r="AO56" s="127"/>
      <c r="AP56" s="127"/>
      <c r="AQ56" s="127"/>
      <c r="AR56" s="128"/>
      <c r="AS56" s="178">
        <f>ROUND(ROUND(I59*$U$80,0)*AM56,0)</f>
        <v>338</v>
      </c>
      <c r="AT56" s="82"/>
    </row>
    <row r="57" spans="1:46" ht="17.2" customHeight="1" x14ac:dyDescent="0.3">
      <c r="A57" s="10">
        <v>21</v>
      </c>
      <c r="B57" s="12">
        <v>9733</v>
      </c>
      <c r="C57" s="51" t="s">
        <v>1948</v>
      </c>
      <c r="D57" s="265"/>
      <c r="E57" s="266"/>
      <c r="F57" s="265"/>
      <c r="G57" s="299"/>
      <c r="H57" s="134"/>
      <c r="I57" s="135"/>
      <c r="J57" s="135"/>
      <c r="K57" s="135"/>
      <c r="L57" s="136"/>
      <c r="M57" s="140"/>
      <c r="N57" s="140"/>
      <c r="O57" s="140"/>
      <c r="P57" s="140"/>
      <c r="Q57" s="140"/>
      <c r="R57" s="140"/>
      <c r="S57" s="140"/>
      <c r="T57" s="83"/>
      <c r="U57" s="305"/>
      <c r="V57" s="307"/>
      <c r="W57" s="281"/>
      <c r="X57" s="282"/>
      <c r="Y57" s="282"/>
      <c r="Z57" s="282"/>
      <c r="AA57" s="282"/>
      <c r="AB57" s="247" t="s">
        <v>868</v>
      </c>
      <c r="AC57" s="248"/>
      <c r="AD57" s="248"/>
      <c r="AE57" s="248"/>
      <c r="AF57" s="248"/>
      <c r="AG57" s="248"/>
      <c r="AH57" s="248"/>
      <c r="AI57" s="248"/>
      <c r="AJ57" s="248"/>
      <c r="AK57" s="248"/>
      <c r="AL57" s="53" t="s">
        <v>810</v>
      </c>
      <c r="AM57" s="290">
        <f>AM54</f>
        <v>0.5</v>
      </c>
      <c r="AN57" s="290"/>
      <c r="AO57" s="127"/>
      <c r="AP57" s="127"/>
      <c r="AQ57" s="127"/>
      <c r="AR57" s="128"/>
      <c r="AS57" s="178">
        <f>ROUND(ROUND(I59*$U$80,0)*AM57,0)</f>
        <v>242</v>
      </c>
      <c r="AT57" s="82"/>
    </row>
    <row r="58" spans="1:46" ht="17.2" customHeight="1" x14ac:dyDescent="0.3">
      <c r="A58" s="10">
        <v>21</v>
      </c>
      <c r="B58" s="12">
        <v>9213</v>
      </c>
      <c r="C58" s="51" t="s">
        <v>1947</v>
      </c>
      <c r="D58" s="265"/>
      <c r="E58" s="266"/>
      <c r="F58" s="265"/>
      <c r="G58" s="299"/>
      <c r="H58" s="44"/>
      <c r="I58" s="2"/>
      <c r="J58" s="2"/>
      <c r="K58" s="140"/>
      <c r="L58" s="83"/>
      <c r="M58" s="239" t="s">
        <v>837</v>
      </c>
      <c r="N58" s="239"/>
      <c r="O58" s="239"/>
      <c r="P58" s="239"/>
      <c r="Q58" s="239"/>
      <c r="R58" s="239"/>
      <c r="S58" s="239"/>
      <c r="T58" s="240"/>
      <c r="U58" s="305"/>
      <c r="V58" s="307"/>
      <c r="W58" s="46"/>
      <c r="X58" s="47"/>
      <c r="Y58" s="7"/>
      <c r="Z58" s="7"/>
      <c r="AA58" s="7"/>
      <c r="AB58" s="34"/>
      <c r="AC58" s="34"/>
      <c r="AD58" s="53"/>
      <c r="AE58" s="53"/>
      <c r="AF58" s="34"/>
      <c r="AG58" s="34"/>
      <c r="AH58" s="34"/>
      <c r="AI58" s="34"/>
      <c r="AJ58" s="34"/>
      <c r="AK58" s="34"/>
      <c r="AL58" s="53"/>
      <c r="AM58" s="290"/>
      <c r="AN58" s="290"/>
      <c r="AO58" s="127"/>
      <c r="AP58" s="127"/>
      <c r="AQ58" s="127"/>
      <c r="AR58" s="128"/>
      <c r="AS58" s="178">
        <f>ROUND(ROUND(I59*S60,0)*$U$80,0)</f>
        <v>466</v>
      </c>
      <c r="AT58" s="82"/>
    </row>
    <row r="59" spans="1:46" ht="17.2" customHeight="1" x14ac:dyDescent="0.3">
      <c r="A59" s="10">
        <v>21</v>
      </c>
      <c r="B59" s="12">
        <v>9214</v>
      </c>
      <c r="C59" s="51" t="s">
        <v>1946</v>
      </c>
      <c r="D59" s="265"/>
      <c r="E59" s="266"/>
      <c r="F59" s="265"/>
      <c r="G59" s="299"/>
      <c r="H59" s="44"/>
      <c r="I59" s="295">
        <f>'5療養介護(基本)'!I58</f>
        <v>690</v>
      </c>
      <c r="J59" s="295"/>
      <c r="K59" s="2" t="s">
        <v>809</v>
      </c>
      <c r="L59" s="43"/>
      <c r="M59" s="241"/>
      <c r="N59" s="241"/>
      <c r="O59" s="241"/>
      <c r="P59" s="241"/>
      <c r="Q59" s="241"/>
      <c r="R59" s="241"/>
      <c r="S59" s="241"/>
      <c r="T59" s="242"/>
      <c r="U59" s="305"/>
      <c r="V59" s="307"/>
      <c r="W59" s="281" t="s">
        <v>871</v>
      </c>
      <c r="X59" s="282"/>
      <c r="Y59" s="282"/>
      <c r="Z59" s="282"/>
      <c r="AA59" s="282"/>
      <c r="AB59" s="247" t="s">
        <v>870</v>
      </c>
      <c r="AC59" s="248"/>
      <c r="AD59" s="248"/>
      <c r="AE59" s="248"/>
      <c r="AF59" s="248"/>
      <c r="AG59" s="248"/>
      <c r="AH59" s="248"/>
      <c r="AI59" s="248"/>
      <c r="AJ59" s="248"/>
      <c r="AK59" s="248"/>
      <c r="AL59" s="53" t="s">
        <v>810</v>
      </c>
      <c r="AM59" s="290">
        <f>AM56</f>
        <v>0.7</v>
      </c>
      <c r="AN59" s="290"/>
      <c r="AO59" s="127"/>
      <c r="AP59" s="127"/>
      <c r="AQ59" s="127"/>
      <c r="AR59" s="128"/>
      <c r="AS59" s="178">
        <f>ROUND(ROUND(ROUND(I59*S60,0)*$U$80,0)*AM59,0)</f>
        <v>326</v>
      </c>
      <c r="AT59" s="82"/>
    </row>
    <row r="60" spans="1:46" ht="17.2" customHeight="1" x14ac:dyDescent="0.3">
      <c r="A60" s="10">
        <v>21</v>
      </c>
      <c r="B60" s="12">
        <v>9734</v>
      </c>
      <c r="C60" s="51" t="s">
        <v>1945</v>
      </c>
      <c r="D60" s="265"/>
      <c r="E60" s="266"/>
      <c r="F60" s="265"/>
      <c r="G60" s="299"/>
      <c r="H60" s="44"/>
      <c r="I60" s="2"/>
      <c r="J60" s="2"/>
      <c r="K60" s="2"/>
      <c r="L60" s="43"/>
      <c r="M60" s="11"/>
      <c r="N60" s="11"/>
      <c r="O60" s="11"/>
      <c r="P60" s="11"/>
      <c r="Q60" s="11"/>
      <c r="R60" s="126" t="s">
        <v>810</v>
      </c>
      <c r="S60" s="236">
        <f>S54</f>
        <v>0.96499999999999997</v>
      </c>
      <c r="T60" s="237"/>
      <c r="U60" s="305"/>
      <c r="V60" s="307"/>
      <c r="W60" s="281"/>
      <c r="X60" s="282"/>
      <c r="Y60" s="282"/>
      <c r="Z60" s="282"/>
      <c r="AA60" s="282"/>
      <c r="AB60" s="247" t="s">
        <v>868</v>
      </c>
      <c r="AC60" s="248"/>
      <c r="AD60" s="248"/>
      <c r="AE60" s="248"/>
      <c r="AF60" s="248"/>
      <c r="AG60" s="248"/>
      <c r="AH60" s="248"/>
      <c r="AI60" s="248"/>
      <c r="AJ60" s="248"/>
      <c r="AK60" s="248"/>
      <c r="AL60" s="53" t="s">
        <v>810</v>
      </c>
      <c r="AM60" s="290">
        <f>AM57</f>
        <v>0.5</v>
      </c>
      <c r="AN60" s="290"/>
      <c r="AO60" s="63"/>
      <c r="AP60" s="63"/>
      <c r="AQ60" s="63"/>
      <c r="AR60" s="117"/>
      <c r="AS60" s="178">
        <f>ROUND(ROUND(ROUND(I59*S60,0)*$U$80,0)*AM60,0)</f>
        <v>233</v>
      </c>
      <c r="AT60" s="82"/>
    </row>
    <row r="61" spans="1:46" ht="17.2" customHeight="1" x14ac:dyDescent="0.3">
      <c r="A61" s="10">
        <v>21</v>
      </c>
      <c r="B61" s="12">
        <v>9735</v>
      </c>
      <c r="C61" s="51" t="s">
        <v>1944</v>
      </c>
      <c r="D61" s="265"/>
      <c r="E61" s="266"/>
      <c r="F61" s="265"/>
      <c r="G61" s="299"/>
      <c r="H61" s="129"/>
      <c r="I61" s="130"/>
      <c r="J61" s="130"/>
      <c r="K61" s="130"/>
      <c r="L61" s="131"/>
      <c r="M61" s="34"/>
      <c r="N61" s="76"/>
      <c r="O61" s="76"/>
      <c r="P61" s="76"/>
      <c r="Q61" s="76"/>
      <c r="R61" s="76"/>
      <c r="S61" s="76"/>
      <c r="T61" s="103"/>
      <c r="U61" s="305"/>
      <c r="V61" s="307"/>
      <c r="W61" s="9"/>
      <c r="X61" s="30"/>
      <c r="Y61" s="105"/>
      <c r="Z61" s="63"/>
      <c r="AA61" s="7"/>
      <c r="AB61" s="7"/>
      <c r="AC61" s="7"/>
      <c r="AD61" s="59"/>
      <c r="AE61" s="59"/>
      <c r="AF61" s="7"/>
      <c r="AG61" s="7"/>
      <c r="AH61" s="7"/>
      <c r="AI61" s="7"/>
      <c r="AJ61" s="7"/>
      <c r="AK61" s="7"/>
      <c r="AL61" s="59"/>
      <c r="AM61" s="249"/>
      <c r="AN61" s="250"/>
      <c r="AO61" s="241" t="s">
        <v>877</v>
      </c>
      <c r="AP61" s="241"/>
      <c r="AQ61" s="241"/>
      <c r="AR61" s="242"/>
      <c r="AS61" s="167">
        <f>ROUND(I59*$U$80,0)-AO64</f>
        <v>478</v>
      </c>
      <c r="AT61" s="82"/>
    </row>
    <row r="62" spans="1:46" ht="17.2" customHeight="1" x14ac:dyDescent="0.3">
      <c r="A62" s="10">
        <v>21</v>
      </c>
      <c r="B62" s="12">
        <v>9736</v>
      </c>
      <c r="C62" s="51" t="s">
        <v>1943</v>
      </c>
      <c r="D62" s="265"/>
      <c r="E62" s="266"/>
      <c r="F62" s="265"/>
      <c r="G62" s="299"/>
      <c r="H62" s="129"/>
      <c r="I62" s="130"/>
      <c r="J62" s="130"/>
      <c r="K62" s="130"/>
      <c r="L62" s="131"/>
      <c r="M62" s="140"/>
      <c r="N62" s="140"/>
      <c r="O62" s="140"/>
      <c r="P62" s="140"/>
      <c r="Q62" s="140"/>
      <c r="R62" s="140"/>
      <c r="S62" s="140"/>
      <c r="T62" s="83"/>
      <c r="U62" s="305"/>
      <c r="V62" s="307"/>
      <c r="W62" s="281" t="s">
        <v>871</v>
      </c>
      <c r="X62" s="282"/>
      <c r="Y62" s="282"/>
      <c r="Z62" s="282"/>
      <c r="AA62" s="283"/>
      <c r="AB62" s="247" t="s">
        <v>870</v>
      </c>
      <c r="AC62" s="248"/>
      <c r="AD62" s="248"/>
      <c r="AE62" s="248"/>
      <c r="AF62" s="248"/>
      <c r="AG62" s="248"/>
      <c r="AH62" s="248"/>
      <c r="AI62" s="248"/>
      <c r="AJ62" s="248"/>
      <c r="AK62" s="248"/>
      <c r="AL62" s="126" t="s">
        <v>810</v>
      </c>
      <c r="AM62" s="255">
        <f>AM59</f>
        <v>0.7</v>
      </c>
      <c r="AN62" s="289"/>
      <c r="AO62" s="262"/>
      <c r="AP62" s="241"/>
      <c r="AQ62" s="241"/>
      <c r="AR62" s="242"/>
      <c r="AS62" s="167">
        <f>ROUND(ROUND(I59*$U$80,0)*AM62,0)-AO64</f>
        <v>333</v>
      </c>
      <c r="AT62" s="82"/>
    </row>
    <row r="63" spans="1:46" ht="17.2" customHeight="1" x14ac:dyDescent="0.3">
      <c r="A63" s="10">
        <v>21</v>
      </c>
      <c r="B63" s="12">
        <v>9737</v>
      </c>
      <c r="C63" s="51" t="s">
        <v>1942</v>
      </c>
      <c r="D63" s="265"/>
      <c r="E63" s="266"/>
      <c r="F63" s="265"/>
      <c r="G63" s="299"/>
      <c r="H63" s="134"/>
      <c r="I63" s="135"/>
      <c r="J63" s="135"/>
      <c r="K63" s="135"/>
      <c r="L63" s="136"/>
      <c r="M63" s="140"/>
      <c r="N63" s="140"/>
      <c r="O63" s="140"/>
      <c r="P63" s="140"/>
      <c r="Q63" s="140"/>
      <c r="R63" s="140"/>
      <c r="S63" s="140"/>
      <c r="T63" s="83"/>
      <c r="U63" s="305"/>
      <c r="V63" s="307"/>
      <c r="W63" s="281"/>
      <c r="X63" s="282"/>
      <c r="Y63" s="282"/>
      <c r="Z63" s="282"/>
      <c r="AA63" s="283"/>
      <c r="AB63" s="247" t="s">
        <v>868</v>
      </c>
      <c r="AC63" s="248"/>
      <c r="AD63" s="248"/>
      <c r="AE63" s="248"/>
      <c r="AF63" s="248"/>
      <c r="AG63" s="248"/>
      <c r="AH63" s="248"/>
      <c r="AI63" s="248"/>
      <c r="AJ63" s="248"/>
      <c r="AK63" s="248"/>
      <c r="AL63" s="53" t="s">
        <v>810</v>
      </c>
      <c r="AM63" s="290">
        <f>AM60</f>
        <v>0.5</v>
      </c>
      <c r="AN63" s="291"/>
      <c r="AO63" s="134"/>
      <c r="AP63" s="130"/>
      <c r="AQ63" s="130"/>
      <c r="AR63" s="131"/>
      <c r="AS63" s="167">
        <f>ROUND(ROUND(I59*$U$80,0)*AM63,0)-AO64</f>
        <v>237</v>
      </c>
      <c r="AT63" s="82"/>
    </row>
    <row r="64" spans="1:46" ht="17.2" customHeight="1" x14ac:dyDescent="0.3">
      <c r="A64" s="10">
        <v>21</v>
      </c>
      <c r="B64" s="12">
        <v>9738</v>
      </c>
      <c r="C64" s="51" t="s">
        <v>1941</v>
      </c>
      <c r="D64" s="265"/>
      <c r="E64" s="266"/>
      <c r="F64" s="265"/>
      <c r="G64" s="299"/>
      <c r="H64" s="44"/>
      <c r="I64" s="2"/>
      <c r="J64" s="36"/>
      <c r="K64" s="36"/>
      <c r="L64" s="43"/>
      <c r="M64" s="239" t="s">
        <v>837</v>
      </c>
      <c r="N64" s="239"/>
      <c r="O64" s="239"/>
      <c r="P64" s="239"/>
      <c r="Q64" s="239"/>
      <c r="R64" s="239"/>
      <c r="S64" s="239"/>
      <c r="T64" s="240"/>
      <c r="U64" s="305"/>
      <c r="V64" s="307"/>
      <c r="W64" s="46"/>
      <c r="X64" s="47"/>
      <c r="Y64" s="7"/>
      <c r="Z64" s="7"/>
      <c r="AA64" s="7"/>
      <c r="AB64" s="7"/>
      <c r="AC64" s="7"/>
      <c r="AD64" s="59"/>
      <c r="AE64" s="59"/>
      <c r="AF64" s="7"/>
      <c r="AG64" s="7"/>
      <c r="AH64" s="7"/>
      <c r="AI64" s="7"/>
      <c r="AJ64" s="7"/>
      <c r="AK64" s="7"/>
      <c r="AL64" s="59"/>
      <c r="AM64" s="249"/>
      <c r="AN64" s="250"/>
      <c r="AO64" s="36">
        <f>AO52</f>
        <v>5</v>
      </c>
      <c r="AP64" s="69" t="s">
        <v>873</v>
      </c>
      <c r="AQ64" s="130"/>
      <c r="AR64" s="131"/>
      <c r="AS64" s="167">
        <f>ROUND(ROUND(I59*S66,0)*$U$80,0)-AO64</f>
        <v>461</v>
      </c>
      <c r="AT64" s="82"/>
    </row>
    <row r="65" spans="1:46" ht="17.2" customHeight="1" x14ac:dyDescent="0.3">
      <c r="A65" s="10">
        <v>21</v>
      </c>
      <c r="B65" s="12">
        <v>9739</v>
      </c>
      <c r="C65" s="51" t="s">
        <v>1940</v>
      </c>
      <c r="D65" s="265"/>
      <c r="E65" s="266"/>
      <c r="F65" s="265"/>
      <c r="G65" s="299"/>
      <c r="H65" s="44"/>
      <c r="I65" s="2"/>
      <c r="J65" s="2"/>
      <c r="K65" s="2"/>
      <c r="L65" s="43"/>
      <c r="M65" s="241"/>
      <c r="N65" s="241"/>
      <c r="O65" s="241"/>
      <c r="P65" s="241"/>
      <c r="Q65" s="241"/>
      <c r="R65" s="241"/>
      <c r="S65" s="241"/>
      <c r="T65" s="242"/>
      <c r="U65" s="305"/>
      <c r="V65" s="307"/>
      <c r="W65" s="281" t="s">
        <v>871</v>
      </c>
      <c r="X65" s="282"/>
      <c r="Y65" s="282"/>
      <c r="Z65" s="282"/>
      <c r="AA65" s="283"/>
      <c r="AB65" s="247" t="s">
        <v>870</v>
      </c>
      <c r="AC65" s="248"/>
      <c r="AD65" s="248"/>
      <c r="AE65" s="248"/>
      <c r="AF65" s="248"/>
      <c r="AG65" s="248"/>
      <c r="AH65" s="248"/>
      <c r="AI65" s="248"/>
      <c r="AJ65" s="248"/>
      <c r="AK65" s="248"/>
      <c r="AL65" s="126" t="s">
        <v>810</v>
      </c>
      <c r="AM65" s="255">
        <f>AM62</f>
        <v>0.7</v>
      </c>
      <c r="AN65" s="289"/>
      <c r="AO65" s="44"/>
      <c r="AP65" s="130"/>
      <c r="AQ65" s="130"/>
      <c r="AR65" s="131"/>
      <c r="AS65" s="167">
        <f>ROUND(ROUND(ROUND(I59*S66,0)*$U$80,0)*AM65,0)-AO64</f>
        <v>321</v>
      </c>
      <c r="AT65" s="82"/>
    </row>
    <row r="66" spans="1:46" ht="17.2" customHeight="1" x14ac:dyDescent="0.3">
      <c r="A66" s="10">
        <v>21</v>
      </c>
      <c r="B66" s="12">
        <v>9740</v>
      </c>
      <c r="C66" s="51" t="s">
        <v>1939</v>
      </c>
      <c r="D66" s="265"/>
      <c r="E66" s="266"/>
      <c r="F66" s="265"/>
      <c r="G66" s="299"/>
      <c r="H66" s="44"/>
      <c r="I66" s="2"/>
      <c r="J66" s="2"/>
      <c r="K66" s="2"/>
      <c r="L66" s="43"/>
      <c r="M66" s="11"/>
      <c r="N66" s="11"/>
      <c r="O66" s="11"/>
      <c r="P66" s="11"/>
      <c r="Q66" s="11"/>
      <c r="R66" s="126" t="s">
        <v>810</v>
      </c>
      <c r="S66" s="236">
        <f>S60</f>
        <v>0.96499999999999997</v>
      </c>
      <c r="T66" s="237"/>
      <c r="U66" s="305"/>
      <c r="V66" s="307"/>
      <c r="W66" s="292"/>
      <c r="X66" s="293"/>
      <c r="Y66" s="293"/>
      <c r="Z66" s="293"/>
      <c r="AA66" s="294"/>
      <c r="AB66" s="247" t="s">
        <v>868</v>
      </c>
      <c r="AC66" s="248"/>
      <c r="AD66" s="248"/>
      <c r="AE66" s="248"/>
      <c r="AF66" s="248"/>
      <c r="AG66" s="248"/>
      <c r="AH66" s="248"/>
      <c r="AI66" s="248"/>
      <c r="AJ66" s="248"/>
      <c r="AK66" s="248"/>
      <c r="AL66" s="59" t="s">
        <v>810</v>
      </c>
      <c r="AM66" s="249">
        <f>AM63</f>
        <v>0.5</v>
      </c>
      <c r="AN66" s="250"/>
      <c r="AO66" s="42"/>
      <c r="AP66" s="149"/>
      <c r="AQ66" s="149"/>
      <c r="AR66" s="150"/>
      <c r="AS66" s="167">
        <f>ROUND(ROUND(ROUND(I59*S66,0)*$U$80,0)*AM66,0)-AO64</f>
        <v>228</v>
      </c>
      <c r="AT66" s="82"/>
    </row>
    <row r="67" spans="1:46" ht="17.2" customHeight="1" x14ac:dyDescent="0.3">
      <c r="A67" s="10">
        <v>21</v>
      </c>
      <c r="B67" s="12">
        <v>9221</v>
      </c>
      <c r="C67" s="51" t="s">
        <v>1938</v>
      </c>
      <c r="D67" s="129"/>
      <c r="E67" s="130"/>
      <c r="F67" s="129"/>
      <c r="G67" s="131"/>
      <c r="H67" s="243" t="s">
        <v>910</v>
      </c>
      <c r="I67" s="239"/>
      <c r="J67" s="239"/>
      <c r="K67" s="239"/>
      <c r="L67" s="240"/>
      <c r="M67" s="34"/>
      <c r="N67" s="76"/>
      <c r="O67" s="76"/>
      <c r="P67" s="76"/>
      <c r="Q67" s="76"/>
      <c r="R67" s="76"/>
      <c r="S67" s="76"/>
      <c r="T67" s="103"/>
      <c r="U67" s="305"/>
      <c r="V67" s="307"/>
      <c r="W67" s="9"/>
      <c r="X67" s="30"/>
      <c r="Y67" s="105"/>
      <c r="Z67" s="63"/>
      <c r="AA67" s="7"/>
      <c r="AB67" s="34"/>
      <c r="AC67" s="34"/>
      <c r="AD67" s="53"/>
      <c r="AE67" s="53"/>
      <c r="AF67" s="34"/>
      <c r="AG67" s="34"/>
      <c r="AH67" s="34"/>
      <c r="AI67" s="34"/>
      <c r="AJ67" s="34"/>
      <c r="AK67" s="34"/>
      <c r="AL67" s="53"/>
      <c r="AM67" s="290"/>
      <c r="AN67" s="290"/>
      <c r="AO67" s="127"/>
      <c r="AP67" s="127"/>
      <c r="AQ67" s="127"/>
      <c r="AR67" s="128"/>
      <c r="AS67" s="178">
        <f>ROUND(I71*$U$80,0)</f>
        <v>459</v>
      </c>
      <c r="AT67" s="82"/>
    </row>
    <row r="68" spans="1:46" ht="17.2" customHeight="1" x14ac:dyDescent="0.3">
      <c r="A68" s="10">
        <v>21</v>
      </c>
      <c r="B68" s="12">
        <v>9222</v>
      </c>
      <c r="C68" s="51" t="s">
        <v>1937</v>
      </c>
      <c r="D68" s="129"/>
      <c r="E68" s="130"/>
      <c r="F68" s="129"/>
      <c r="G68" s="131"/>
      <c r="H68" s="262"/>
      <c r="I68" s="241"/>
      <c r="J68" s="241"/>
      <c r="K68" s="241"/>
      <c r="L68" s="242"/>
      <c r="M68" s="140"/>
      <c r="N68" s="140"/>
      <c r="O68" s="140"/>
      <c r="P68" s="140"/>
      <c r="Q68" s="140"/>
      <c r="R68" s="140"/>
      <c r="S68" s="140"/>
      <c r="T68" s="83"/>
      <c r="U68" s="305"/>
      <c r="V68" s="307"/>
      <c r="W68" s="281" t="s">
        <v>871</v>
      </c>
      <c r="X68" s="282"/>
      <c r="Y68" s="282"/>
      <c r="Z68" s="282"/>
      <c r="AA68" s="282"/>
      <c r="AB68" s="247" t="s">
        <v>870</v>
      </c>
      <c r="AC68" s="248"/>
      <c r="AD68" s="248"/>
      <c r="AE68" s="248"/>
      <c r="AF68" s="248"/>
      <c r="AG68" s="248"/>
      <c r="AH68" s="248"/>
      <c r="AI68" s="248"/>
      <c r="AJ68" s="248"/>
      <c r="AK68" s="248"/>
      <c r="AL68" s="53" t="s">
        <v>810</v>
      </c>
      <c r="AM68" s="290">
        <f>AM65</f>
        <v>0.7</v>
      </c>
      <c r="AN68" s="290"/>
      <c r="AO68" s="127"/>
      <c r="AP68" s="127"/>
      <c r="AQ68" s="127"/>
      <c r="AR68" s="128"/>
      <c r="AS68" s="178">
        <f>ROUND(ROUND(I71*$U$80,0)*AM68,0)</f>
        <v>321</v>
      </c>
      <c r="AT68" s="82"/>
    </row>
    <row r="69" spans="1:46" ht="17.2" customHeight="1" x14ac:dyDescent="0.3">
      <c r="A69" s="10">
        <v>21</v>
      </c>
      <c r="B69" s="12">
        <v>9741</v>
      </c>
      <c r="C69" s="51" t="s">
        <v>1936</v>
      </c>
      <c r="D69" s="129"/>
      <c r="E69" s="130"/>
      <c r="F69" s="129"/>
      <c r="G69" s="131"/>
      <c r="H69" s="129"/>
      <c r="I69" s="130"/>
      <c r="J69" s="130"/>
      <c r="K69" s="130"/>
      <c r="L69" s="131"/>
      <c r="M69" s="140"/>
      <c r="N69" s="140"/>
      <c r="O69" s="140"/>
      <c r="P69" s="140"/>
      <c r="Q69" s="140"/>
      <c r="R69" s="140"/>
      <c r="S69" s="140"/>
      <c r="T69" s="83"/>
      <c r="U69" s="305"/>
      <c r="V69" s="307"/>
      <c r="W69" s="281"/>
      <c r="X69" s="282"/>
      <c r="Y69" s="282"/>
      <c r="Z69" s="282"/>
      <c r="AA69" s="282"/>
      <c r="AB69" s="247" t="s">
        <v>868</v>
      </c>
      <c r="AC69" s="248"/>
      <c r="AD69" s="248"/>
      <c r="AE69" s="248"/>
      <c r="AF69" s="248"/>
      <c r="AG69" s="248"/>
      <c r="AH69" s="248"/>
      <c r="AI69" s="248"/>
      <c r="AJ69" s="248"/>
      <c r="AK69" s="248"/>
      <c r="AL69" s="53" t="s">
        <v>810</v>
      </c>
      <c r="AM69" s="290">
        <f>AM66</f>
        <v>0.5</v>
      </c>
      <c r="AN69" s="290"/>
      <c r="AO69" s="127"/>
      <c r="AP69" s="127"/>
      <c r="AQ69" s="127"/>
      <c r="AR69" s="128"/>
      <c r="AS69" s="178">
        <f>ROUND(ROUND(I71*$U$80,0)*AM69,0)</f>
        <v>230</v>
      </c>
      <c r="AT69" s="82"/>
    </row>
    <row r="70" spans="1:46" ht="17.2" customHeight="1" x14ac:dyDescent="0.3">
      <c r="A70" s="10">
        <v>21</v>
      </c>
      <c r="B70" s="12">
        <v>9223</v>
      </c>
      <c r="C70" s="51" t="s">
        <v>1935</v>
      </c>
      <c r="D70" s="129"/>
      <c r="E70" s="130"/>
      <c r="F70" s="129"/>
      <c r="G70" s="131"/>
      <c r="H70" s="129"/>
      <c r="I70" s="130"/>
      <c r="J70" s="2"/>
      <c r="K70" s="140"/>
      <c r="L70" s="83"/>
      <c r="M70" s="239" t="s">
        <v>837</v>
      </c>
      <c r="N70" s="239"/>
      <c r="O70" s="239"/>
      <c r="P70" s="239"/>
      <c r="Q70" s="239"/>
      <c r="R70" s="239"/>
      <c r="S70" s="239"/>
      <c r="T70" s="240"/>
      <c r="U70" s="305"/>
      <c r="V70" s="307"/>
      <c r="W70" s="46"/>
      <c r="X70" s="47"/>
      <c r="Y70" s="7"/>
      <c r="Z70" s="7"/>
      <c r="AA70" s="7"/>
      <c r="AB70" s="34"/>
      <c r="AC70" s="34"/>
      <c r="AD70" s="53"/>
      <c r="AE70" s="53"/>
      <c r="AF70" s="34"/>
      <c r="AG70" s="34"/>
      <c r="AH70" s="34"/>
      <c r="AI70" s="34"/>
      <c r="AJ70" s="34"/>
      <c r="AK70" s="34"/>
      <c r="AL70" s="53"/>
      <c r="AM70" s="290"/>
      <c r="AN70" s="290"/>
      <c r="AO70" s="127"/>
      <c r="AP70" s="127"/>
      <c r="AQ70" s="127"/>
      <c r="AR70" s="128"/>
      <c r="AS70" s="178">
        <f>ROUND(ROUND(I71*S72,0)*$U$80,0)</f>
        <v>442</v>
      </c>
      <c r="AT70" s="82"/>
    </row>
    <row r="71" spans="1:46" ht="17.2" customHeight="1" x14ac:dyDescent="0.3">
      <c r="A71" s="10">
        <v>21</v>
      </c>
      <c r="B71" s="12">
        <v>9224</v>
      </c>
      <c r="C71" s="51" t="s">
        <v>1934</v>
      </c>
      <c r="D71" s="129"/>
      <c r="E71" s="130"/>
      <c r="F71" s="129"/>
      <c r="G71" s="131"/>
      <c r="H71" s="129"/>
      <c r="I71" s="295">
        <f>'5療養介護(基本)'!I70</f>
        <v>655</v>
      </c>
      <c r="J71" s="295"/>
      <c r="K71" s="2" t="s">
        <v>809</v>
      </c>
      <c r="L71" s="131"/>
      <c r="M71" s="241"/>
      <c r="N71" s="241"/>
      <c r="O71" s="241"/>
      <c r="P71" s="241"/>
      <c r="Q71" s="241"/>
      <c r="R71" s="241"/>
      <c r="S71" s="241"/>
      <c r="T71" s="242"/>
      <c r="U71" s="305"/>
      <c r="V71" s="307"/>
      <c r="W71" s="281" t="s">
        <v>871</v>
      </c>
      <c r="X71" s="282"/>
      <c r="Y71" s="282"/>
      <c r="Z71" s="282"/>
      <c r="AA71" s="282"/>
      <c r="AB71" s="247" t="s">
        <v>870</v>
      </c>
      <c r="AC71" s="248"/>
      <c r="AD71" s="248"/>
      <c r="AE71" s="248"/>
      <c r="AF71" s="248"/>
      <c r="AG71" s="248"/>
      <c r="AH71" s="248"/>
      <c r="AI71" s="248"/>
      <c r="AJ71" s="248"/>
      <c r="AK71" s="248"/>
      <c r="AL71" s="53" t="s">
        <v>810</v>
      </c>
      <c r="AM71" s="290">
        <f>AM68</f>
        <v>0.7</v>
      </c>
      <c r="AN71" s="290"/>
      <c r="AO71" s="127"/>
      <c r="AP71" s="127"/>
      <c r="AQ71" s="127"/>
      <c r="AR71" s="128"/>
      <c r="AS71" s="178">
        <f>ROUND(ROUND(ROUND(I71*S72,0)*$U$80,0)*AM71,0)</f>
        <v>309</v>
      </c>
      <c r="AT71" s="82"/>
    </row>
    <row r="72" spans="1:46" ht="17.2" customHeight="1" x14ac:dyDescent="0.3">
      <c r="A72" s="10">
        <v>21</v>
      </c>
      <c r="B72" s="12">
        <v>9742</v>
      </c>
      <c r="C72" s="51" t="s">
        <v>1933</v>
      </c>
      <c r="D72" s="129"/>
      <c r="E72" s="130"/>
      <c r="F72" s="129"/>
      <c r="G72" s="131"/>
      <c r="H72" s="129"/>
      <c r="I72" s="120"/>
      <c r="J72" s="120"/>
      <c r="K72" s="120"/>
      <c r="L72" s="121"/>
      <c r="M72" s="11"/>
      <c r="N72" s="11"/>
      <c r="O72" s="11"/>
      <c r="P72" s="11"/>
      <c r="Q72" s="11"/>
      <c r="R72" s="126" t="s">
        <v>810</v>
      </c>
      <c r="S72" s="236">
        <f>S66</f>
        <v>0.96499999999999997</v>
      </c>
      <c r="T72" s="237"/>
      <c r="U72" s="305"/>
      <c r="V72" s="307"/>
      <c r="W72" s="281"/>
      <c r="X72" s="282"/>
      <c r="Y72" s="282"/>
      <c r="Z72" s="282"/>
      <c r="AA72" s="282"/>
      <c r="AB72" s="247" t="s">
        <v>868</v>
      </c>
      <c r="AC72" s="248"/>
      <c r="AD72" s="248"/>
      <c r="AE72" s="248"/>
      <c r="AF72" s="248"/>
      <c r="AG72" s="248"/>
      <c r="AH72" s="248"/>
      <c r="AI72" s="248"/>
      <c r="AJ72" s="248"/>
      <c r="AK72" s="248"/>
      <c r="AL72" s="53" t="s">
        <v>810</v>
      </c>
      <c r="AM72" s="290">
        <f>AM69</f>
        <v>0.5</v>
      </c>
      <c r="AN72" s="290"/>
      <c r="AO72" s="63"/>
      <c r="AP72" s="63"/>
      <c r="AQ72" s="63"/>
      <c r="AR72" s="117"/>
      <c r="AS72" s="178">
        <f>ROUND(ROUND(ROUND(I71*S72,0)*$U$80,0)*AM72,0)</f>
        <v>221</v>
      </c>
      <c r="AT72" s="82"/>
    </row>
    <row r="73" spans="1:46" ht="17.2" customHeight="1" x14ac:dyDescent="0.3">
      <c r="A73" s="10">
        <v>21</v>
      </c>
      <c r="B73" s="12">
        <v>9743</v>
      </c>
      <c r="C73" s="51" t="s">
        <v>1932</v>
      </c>
      <c r="D73" s="129"/>
      <c r="E73" s="130"/>
      <c r="F73" s="129"/>
      <c r="G73" s="131"/>
      <c r="H73" s="122"/>
      <c r="I73" s="120"/>
      <c r="J73" s="120"/>
      <c r="K73" s="120"/>
      <c r="L73" s="121"/>
      <c r="M73" s="34"/>
      <c r="N73" s="76"/>
      <c r="O73" s="76"/>
      <c r="P73" s="76"/>
      <c r="Q73" s="76"/>
      <c r="R73" s="76"/>
      <c r="S73" s="76"/>
      <c r="T73" s="103"/>
      <c r="U73" s="107"/>
      <c r="V73" s="307"/>
      <c r="W73" s="9"/>
      <c r="X73" s="30"/>
      <c r="Y73" s="105"/>
      <c r="Z73" s="63"/>
      <c r="AA73" s="7"/>
      <c r="AB73" s="7"/>
      <c r="AC73" s="7"/>
      <c r="AD73" s="59"/>
      <c r="AE73" s="59"/>
      <c r="AF73" s="7"/>
      <c r="AG73" s="7"/>
      <c r="AH73" s="7"/>
      <c r="AI73" s="7"/>
      <c r="AJ73" s="7"/>
      <c r="AK73" s="7"/>
      <c r="AL73" s="59"/>
      <c r="AM73" s="249"/>
      <c r="AN73" s="250"/>
      <c r="AO73" s="241" t="s">
        <v>877</v>
      </c>
      <c r="AP73" s="241"/>
      <c r="AQ73" s="241"/>
      <c r="AR73" s="242"/>
      <c r="AS73" s="167">
        <f>ROUND(I71*$U$80,0)-AO76</f>
        <v>454</v>
      </c>
      <c r="AT73" s="82"/>
    </row>
    <row r="74" spans="1:46" ht="17.2" customHeight="1" x14ac:dyDescent="0.3">
      <c r="A74" s="10">
        <v>21</v>
      </c>
      <c r="B74" s="12">
        <v>9744</v>
      </c>
      <c r="C74" s="51" t="s">
        <v>1931</v>
      </c>
      <c r="D74" s="129"/>
      <c r="E74" s="130"/>
      <c r="F74" s="129"/>
      <c r="G74" s="131"/>
      <c r="H74" s="122"/>
      <c r="I74" s="120"/>
      <c r="J74" s="120"/>
      <c r="K74" s="120"/>
      <c r="L74" s="121"/>
      <c r="M74" s="140"/>
      <c r="N74" s="140"/>
      <c r="O74" s="140"/>
      <c r="P74" s="140"/>
      <c r="Q74" s="140"/>
      <c r="R74" s="140"/>
      <c r="S74" s="140"/>
      <c r="T74" s="83"/>
      <c r="U74" s="107"/>
      <c r="V74" s="307"/>
      <c r="W74" s="281" t="s">
        <v>871</v>
      </c>
      <c r="X74" s="282"/>
      <c r="Y74" s="282"/>
      <c r="Z74" s="282"/>
      <c r="AA74" s="283"/>
      <c r="AB74" s="247" t="s">
        <v>870</v>
      </c>
      <c r="AC74" s="248"/>
      <c r="AD74" s="248"/>
      <c r="AE74" s="248"/>
      <c r="AF74" s="248"/>
      <c r="AG74" s="248"/>
      <c r="AH74" s="248"/>
      <c r="AI74" s="248"/>
      <c r="AJ74" s="248"/>
      <c r="AK74" s="248"/>
      <c r="AL74" s="126" t="s">
        <v>810</v>
      </c>
      <c r="AM74" s="255">
        <f>AM71</f>
        <v>0.7</v>
      </c>
      <c r="AN74" s="289"/>
      <c r="AO74" s="262"/>
      <c r="AP74" s="241"/>
      <c r="AQ74" s="241"/>
      <c r="AR74" s="242"/>
      <c r="AS74" s="167">
        <f>ROUND(ROUND(I71*$U$80,0)*AM74,0)-AO76</f>
        <v>316</v>
      </c>
      <c r="AT74" s="82"/>
    </row>
    <row r="75" spans="1:46" ht="17.2" customHeight="1" x14ac:dyDescent="0.3">
      <c r="A75" s="10">
        <v>21</v>
      </c>
      <c r="B75" s="12">
        <v>9745</v>
      </c>
      <c r="C75" s="51" t="s">
        <v>1930</v>
      </c>
      <c r="D75" s="129"/>
      <c r="E75" s="130"/>
      <c r="F75" s="129"/>
      <c r="G75" s="131"/>
      <c r="H75" s="122"/>
      <c r="I75" s="120"/>
      <c r="J75" s="120"/>
      <c r="K75" s="120"/>
      <c r="L75" s="121"/>
      <c r="M75" s="140"/>
      <c r="N75" s="140"/>
      <c r="O75" s="140"/>
      <c r="P75" s="140"/>
      <c r="Q75" s="140"/>
      <c r="R75" s="140"/>
      <c r="S75" s="140"/>
      <c r="T75" s="83"/>
      <c r="U75" s="107"/>
      <c r="V75" s="307"/>
      <c r="W75" s="281"/>
      <c r="X75" s="282"/>
      <c r="Y75" s="282"/>
      <c r="Z75" s="282"/>
      <c r="AA75" s="283"/>
      <c r="AB75" s="247" t="s">
        <v>868</v>
      </c>
      <c r="AC75" s="248"/>
      <c r="AD75" s="248"/>
      <c r="AE75" s="248"/>
      <c r="AF75" s="248"/>
      <c r="AG75" s="248"/>
      <c r="AH75" s="248"/>
      <c r="AI75" s="248"/>
      <c r="AJ75" s="248"/>
      <c r="AK75" s="248"/>
      <c r="AL75" s="53" t="s">
        <v>810</v>
      </c>
      <c r="AM75" s="290">
        <f>AM72</f>
        <v>0.5</v>
      </c>
      <c r="AN75" s="291"/>
      <c r="AO75" s="134"/>
      <c r="AP75" s="130"/>
      <c r="AQ75" s="130"/>
      <c r="AR75" s="131"/>
      <c r="AS75" s="167">
        <f>ROUND(ROUND(I71*$U$80,0)*AM75,0)-AO76</f>
        <v>225</v>
      </c>
      <c r="AT75" s="82"/>
    </row>
    <row r="76" spans="1:46" ht="17.2" customHeight="1" x14ac:dyDescent="0.3">
      <c r="A76" s="10">
        <v>21</v>
      </c>
      <c r="B76" s="12">
        <v>9746</v>
      </c>
      <c r="C76" s="51" t="s">
        <v>1929</v>
      </c>
      <c r="D76" s="129"/>
      <c r="E76" s="130"/>
      <c r="F76" s="129"/>
      <c r="G76" s="131"/>
      <c r="H76" s="122"/>
      <c r="I76" s="120"/>
      <c r="J76" s="120"/>
      <c r="K76" s="120"/>
      <c r="L76" s="121"/>
      <c r="M76" s="239" t="s">
        <v>837</v>
      </c>
      <c r="N76" s="239"/>
      <c r="O76" s="239"/>
      <c r="P76" s="239"/>
      <c r="Q76" s="239"/>
      <c r="R76" s="239"/>
      <c r="S76" s="239"/>
      <c r="T76" s="240"/>
      <c r="U76" s="107"/>
      <c r="V76" s="307"/>
      <c r="W76" s="46"/>
      <c r="X76" s="47"/>
      <c r="Y76" s="7"/>
      <c r="Z76" s="7"/>
      <c r="AA76" s="7"/>
      <c r="AB76" s="7"/>
      <c r="AC76" s="7"/>
      <c r="AD76" s="59"/>
      <c r="AE76" s="59"/>
      <c r="AF76" s="7"/>
      <c r="AG76" s="7"/>
      <c r="AH76" s="7"/>
      <c r="AI76" s="7"/>
      <c r="AJ76" s="7"/>
      <c r="AK76" s="7"/>
      <c r="AL76" s="59"/>
      <c r="AM76" s="249"/>
      <c r="AN76" s="250"/>
      <c r="AO76" s="36">
        <f>AO64</f>
        <v>5</v>
      </c>
      <c r="AP76" s="69" t="s">
        <v>873</v>
      </c>
      <c r="AQ76" s="130"/>
      <c r="AR76" s="131"/>
      <c r="AS76" s="167">
        <f>ROUND(ROUND(I71*S78,0)*$U$80,0)-AO76</f>
        <v>437</v>
      </c>
      <c r="AT76" s="82"/>
    </row>
    <row r="77" spans="1:46" ht="17.2" customHeight="1" x14ac:dyDescent="0.3">
      <c r="A77" s="10">
        <v>21</v>
      </c>
      <c r="B77" s="12">
        <v>9747</v>
      </c>
      <c r="C77" s="51" t="s">
        <v>1928</v>
      </c>
      <c r="D77" s="129"/>
      <c r="E77" s="130"/>
      <c r="F77" s="129"/>
      <c r="G77" s="131"/>
      <c r="H77" s="122"/>
      <c r="I77" s="120"/>
      <c r="J77" s="120"/>
      <c r="K77" s="120"/>
      <c r="L77" s="121"/>
      <c r="M77" s="241"/>
      <c r="N77" s="241"/>
      <c r="O77" s="241"/>
      <c r="P77" s="241"/>
      <c r="Q77" s="241"/>
      <c r="R77" s="241"/>
      <c r="S77" s="241"/>
      <c r="T77" s="242"/>
      <c r="U77" s="107"/>
      <c r="V77" s="307"/>
      <c r="W77" s="281" t="s">
        <v>871</v>
      </c>
      <c r="X77" s="282"/>
      <c r="Y77" s="282"/>
      <c r="Z77" s="282"/>
      <c r="AA77" s="283"/>
      <c r="AB77" s="247" t="s">
        <v>870</v>
      </c>
      <c r="AC77" s="248"/>
      <c r="AD77" s="248"/>
      <c r="AE77" s="248"/>
      <c r="AF77" s="248"/>
      <c r="AG77" s="248"/>
      <c r="AH77" s="248"/>
      <c r="AI77" s="248"/>
      <c r="AJ77" s="248"/>
      <c r="AK77" s="248"/>
      <c r="AL77" s="126" t="s">
        <v>810</v>
      </c>
      <c r="AM77" s="255">
        <f>AM74</f>
        <v>0.7</v>
      </c>
      <c r="AN77" s="289"/>
      <c r="AO77" s="44"/>
      <c r="AP77" s="130"/>
      <c r="AQ77" s="130"/>
      <c r="AR77" s="131"/>
      <c r="AS77" s="167">
        <f>ROUND(ROUND(ROUND(I71*S78,0)*$U$80,0)*AM77,0)-AO76</f>
        <v>304</v>
      </c>
      <c r="AT77" s="82"/>
    </row>
    <row r="78" spans="1:46" ht="17.2" customHeight="1" x14ac:dyDescent="0.3">
      <c r="A78" s="10">
        <v>21</v>
      </c>
      <c r="B78" s="12">
        <v>9748</v>
      </c>
      <c r="C78" s="51" t="s">
        <v>1927</v>
      </c>
      <c r="D78" s="129"/>
      <c r="E78" s="130"/>
      <c r="F78" s="129"/>
      <c r="G78" s="131"/>
      <c r="H78" s="122"/>
      <c r="I78" s="120"/>
      <c r="J78" s="120"/>
      <c r="K78" s="120"/>
      <c r="L78" s="121"/>
      <c r="M78" s="11"/>
      <c r="N78" s="11"/>
      <c r="O78" s="11"/>
      <c r="P78" s="11"/>
      <c r="Q78" s="11"/>
      <c r="R78" s="126" t="s">
        <v>810</v>
      </c>
      <c r="S78" s="236">
        <f>S72</f>
        <v>0.96499999999999997</v>
      </c>
      <c r="T78" s="237"/>
      <c r="U78" s="107"/>
      <c r="V78" s="307"/>
      <c r="W78" s="292"/>
      <c r="X78" s="293"/>
      <c r="Y78" s="293"/>
      <c r="Z78" s="293"/>
      <c r="AA78" s="294"/>
      <c r="AB78" s="247" t="s">
        <v>868</v>
      </c>
      <c r="AC78" s="248"/>
      <c r="AD78" s="248"/>
      <c r="AE78" s="248"/>
      <c r="AF78" s="248"/>
      <c r="AG78" s="248"/>
      <c r="AH78" s="248"/>
      <c r="AI78" s="248"/>
      <c r="AJ78" s="248"/>
      <c r="AK78" s="248"/>
      <c r="AL78" s="59" t="s">
        <v>810</v>
      </c>
      <c r="AM78" s="249">
        <f>AM75</f>
        <v>0.5</v>
      </c>
      <c r="AN78" s="250"/>
      <c r="AO78" s="42"/>
      <c r="AP78" s="149"/>
      <c r="AQ78" s="149"/>
      <c r="AR78" s="150"/>
      <c r="AS78" s="167">
        <f>ROUND(ROUND(ROUND(I71*S78,0)*$U$80,0)*AM78,0)-AO76</f>
        <v>216</v>
      </c>
      <c r="AT78" s="82"/>
    </row>
    <row r="79" spans="1:46" ht="17.2" customHeight="1" x14ac:dyDescent="0.3">
      <c r="A79" s="10">
        <v>21</v>
      </c>
      <c r="B79" s="12">
        <v>9231</v>
      </c>
      <c r="C79" s="51" t="s">
        <v>1926</v>
      </c>
      <c r="D79" s="129"/>
      <c r="E79" s="130"/>
      <c r="F79" s="129"/>
      <c r="G79" s="131"/>
      <c r="H79" s="243" t="s">
        <v>897</v>
      </c>
      <c r="I79" s="239"/>
      <c r="J79" s="239"/>
      <c r="K79" s="239"/>
      <c r="L79" s="240"/>
      <c r="M79" s="34"/>
      <c r="N79" s="76"/>
      <c r="O79" s="76"/>
      <c r="P79" s="76"/>
      <c r="Q79" s="76"/>
      <c r="R79" s="76"/>
      <c r="S79" s="76"/>
      <c r="T79" s="103"/>
      <c r="U79" s="296" t="s">
        <v>810</v>
      </c>
      <c r="V79" s="303"/>
      <c r="W79" s="9"/>
      <c r="X79" s="30"/>
      <c r="Y79" s="105"/>
      <c r="Z79" s="63"/>
      <c r="AA79" s="7"/>
      <c r="AB79" s="34"/>
      <c r="AC79" s="34"/>
      <c r="AD79" s="53"/>
      <c r="AE79" s="53"/>
      <c r="AF79" s="34"/>
      <c r="AG79" s="34"/>
      <c r="AH79" s="34"/>
      <c r="AI79" s="34"/>
      <c r="AJ79" s="34"/>
      <c r="AK79" s="34"/>
      <c r="AL79" s="53"/>
      <c r="AM79" s="290"/>
      <c r="AN79" s="290"/>
      <c r="AO79" s="127"/>
      <c r="AP79" s="127"/>
      <c r="AQ79" s="127"/>
      <c r="AR79" s="128"/>
      <c r="AS79" s="178">
        <f>ROUND(I83*$U$80,0)</f>
        <v>426</v>
      </c>
      <c r="AT79" s="82"/>
    </row>
    <row r="80" spans="1:46" ht="17.2" customHeight="1" x14ac:dyDescent="0.3">
      <c r="A80" s="10">
        <v>21</v>
      </c>
      <c r="B80" s="12">
        <v>9232</v>
      </c>
      <c r="C80" s="51" t="s">
        <v>1925</v>
      </c>
      <c r="D80" s="129"/>
      <c r="E80" s="130"/>
      <c r="F80" s="129"/>
      <c r="G80" s="131"/>
      <c r="H80" s="262"/>
      <c r="I80" s="241"/>
      <c r="J80" s="241"/>
      <c r="K80" s="241"/>
      <c r="L80" s="242"/>
      <c r="M80" s="140"/>
      <c r="N80" s="140"/>
      <c r="O80" s="140"/>
      <c r="P80" s="140"/>
      <c r="Q80" s="140"/>
      <c r="R80" s="140"/>
      <c r="S80" s="140"/>
      <c r="T80" s="83"/>
      <c r="U80" s="287">
        <f>U32</f>
        <v>0.7</v>
      </c>
      <c r="V80" s="288"/>
      <c r="W80" s="281" t="s">
        <v>871</v>
      </c>
      <c r="X80" s="282"/>
      <c r="Y80" s="282"/>
      <c r="Z80" s="282"/>
      <c r="AA80" s="282"/>
      <c r="AB80" s="247" t="s">
        <v>870</v>
      </c>
      <c r="AC80" s="248"/>
      <c r="AD80" s="248"/>
      <c r="AE80" s="248"/>
      <c r="AF80" s="248"/>
      <c r="AG80" s="248"/>
      <c r="AH80" s="248"/>
      <c r="AI80" s="248"/>
      <c r="AJ80" s="248"/>
      <c r="AK80" s="248"/>
      <c r="AL80" s="53" t="s">
        <v>810</v>
      </c>
      <c r="AM80" s="290">
        <f>AM77</f>
        <v>0.7</v>
      </c>
      <c r="AN80" s="290"/>
      <c r="AO80" s="127"/>
      <c r="AP80" s="127"/>
      <c r="AQ80" s="127"/>
      <c r="AR80" s="128"/>
      <c r="AS80" s="178">
        <f>ROUND(ROUND(I83*$U$80,0)*AM80,0)</f>
        <v>298</v>
      </c>
      <c r="AT80" s="82"/>
    </row>
    <row r="81" spans="1:46" ht="17.2" customHeight="1" x14ac:dyDescent="0.3">
      <c r="A81" s="10">
        <v>21</v>
      </c>
      <c r="B81" s="12">
        <v>9749</v>
      </c>
      <c r="C81" s="51" t="s">
        <v>1924</v>
      </c>
      <c r="D81" s="129"/>
      <c r="E81" s="130"/>
      <c r="F81" s="129"/>
      <c r="G81" s="131"/>
      <c r="H81" s="44"/>
      <c r="I81" s="2"/>
      <c r="J81" s="2"/>
      <c r="K81" s="2"/>
      <c r="L81" s="43"/>
      <c r="M81" s="140"/>
      <c r="N81" s="140"/>
      <c r="O81" s="140"/>
      <c r="P81" s="140"/>
      <c r="Q81" s="140"/>
      <c r="R81" s="140"/>
      <c r="S81" s="140"/>
      <c r="T81" s="83"/>
      <c r="U81" s="156"/>
      <c r="V81" s="158"/>
      <c r="W81" s="281"/>
      <c r="X81" s="282"/>
      <c r="Y81" s="282"/>
      <c r="Z81" s="282"/>
      <c r="AA81" s="282"/>
      <c r="AB81" s="247" t="s">
        <v>868</v>
      </c>
      <c r="AC81" s="248"/>
      <c r="AD81" s="248"/>
      <c r="AE81" s="248"/>
      <c r="AF81" s="248"/>
      <c r="AG81" s="248"/>
      <c r="AH81" s="248"/>
      <c r="AI81" s="248"/>
      <c r="AJ81" s="248"/>
      <c r="AK81" s="248"/>
      <c r="AL81" s="53" t="s">
        <v>810</v>
      </c>
      <c r="AM81" s="290">
        <f>AM78</f>
        <v>0.5</v>
      </c>
      <c r="AN81" s="290"/>
      <c r="AO81" s="127"/>
      <c r="AP81" s="127"/>
      <c r="AQ81" s="127"/>
      <c r="AR81" s="128"/>
      <c r="AS81" s="178">
        <f>ROUND(ROUND(I83*$U$80,0)*AM81,0)</f>
        <v>213</v>
      </c>
      <c r="AT81" s="82"/>
    </row>
    <row r="82" spans="1:46" ht="17.2" customHeight="1" x14ac:dyDescent="0.3">
      <c r="A82" s="10">
        <v>21</v>
      </c>
      <c r="B82" s="12">
        <v>9233</v>
      </c>
      <c r="C82" s="51" t="s">
        <v>1923</v>
      </c>
      <c r="D82" s="129"/>
      <c r="E82" s="130"/>
      <c r="F82" s="129"/>
      <c r="G82" s="131"/>
      <c r="H82" s="44"/>
      <c r="I82" s="2"/>
      <c r="J82" s="2"/>
      <c r="K82" s="140"/>
      <c r="L82" s="83"/>
      <c r="M82" s="239" t="s">
        <v>837</v>
      </c>
      <c r="N82" s="239"/>
      <c r="O82" s="239"/>
      <c r="P82" s="239"/>
      <c r="Q82" s="239"/>
      <c r="R82" s="239"/>
      <c r="S82" s="239"/>
      <c r="T82" s="240"/>
      <c r="U82" s="156"/>
      <c r="V82" s="158"/>
      <c r="W82" s="46"/>
      <c r="X82" s="47"/>
      <c r="Y82" s="7"/>
      <c r="Z82" s="7"/>
      <c r="AA82" s="7"/>
      <c r="AB82" s="34"/>
      <c r="AC82" s="34"/>
      <c r="AD82" s="53"/>
      <c r="AE82" s="53"/>
      <c r="AF82" s="34"/>
      <c r="AG82" s="34"/>
      <c r="AH82" s="34"/>
      <c r="AI82" s="34"/>
      <c r="AJ82" s="34"/>
      <c r="AK82" s="34"/>
      <c r="AL82" s="53"/>
      <c r="AM82" s="290"/>
      <c r="AN82" s="290"/>
      <c r="AO82" s="127"/>
      <c r="AP82" s="127"/>
      <c r="AQ82" s="127"/>
      <c r="AR82" s="128"/>
      <c r="AS82" s="178">
        <f>ROUND(ROUND(I83*S84,0)*$U$80,0)</f>
        <v>411</v>
      </c>
      <c r="AT82" s="82"/>
    </row>
    <row r="83" spans="1:46" ht="17.2" customHeight="1" x14ac:dyDescent="0.3">
      <c r="A83" s="10">
        <v>21</v>
      </c>
      <c r="B83" s="12">
        <v>9234</v>
      </c>
      <c r="C83" s="51" t="s">
        <v>1922</v>
      </c>
      <c r="D83" s="129"/>
      <c r="E83" s="130"/>
      <c r="F83" s="129"/>
      <c r="G83" s="131"/>
      <c r="H83" s="44"/>
      <c r="I83" s="295">
        <f>'5療養介護(基本)'!I82</f>
        <v>608</v>
      </c>
      <c r="J83" s="295"/>
      <c r="K83" s="2" t="s">
        <v>809</v>
      </c>
      <c r="L83" s="43"/>
      <c r="M83" s="241"/>
      <c r="N83" s="241"/>
      <c r="O83" s="241"/>
      <c r="P83" s="241"/>
      <c r="Q83" s="241"/>
      <c r="R83" s="241"/>
      <c r="S83" s="241"/>
      <c r="T83" s="242"/>
      <c r="U83" s="156"/>
      <c r="V83" s="158"/>
      <c r="W83" s="281" t="s">
        <v>871</v>
      </c>
      <c r="X83" s="282"/>
      <c r="Y83" s="282"/>
      <c r="Z83" s="282"/>
      <c r="AA83" s="282"/>
      <c r="AB83" s="247" t="s">
        <v>870</v>
      </c>
      <c r="AC83" s="248"/>
      <c r="AD83" s="248"/>
      <c r="AE83" s="248"/>
      <c r="AF83" s="248"/>
      <c r="AG83" s="248"/>
      <c r="AH83" s="248"/>
      <c r="AI83" s="248"/>
      <c r="AJ83" s="248"/>
      <c r="AK83" s="248"/>
      <c r="AL83" s="53" t="s">
        <v>810</v>
      </c>
      <c r="AM83" s="290">
        <f>AM80</f>
        <v>0.7</v>
      </c>
      <c r="AN83" s="290"/>
      <c r="AO83" s="127"/>
      <c r="AP83" s="127"/>
      <c r="AQ83" s="127"/>
      <c r="AR83" s="128"/>
      <c r="AS83" s="178">
        <f>ROUND(ROUND(ROUND(I83*S84,0)*$U$80,0)*AM83,0)</f>
        <v>288</v>
      </c>
      <c r="AT83" s="82"/>
    </row>
    <row r="84" spans="1:46" ht="17.2" customHeight="1" x14ac:dyDescent="0.3">
      <c r="A84" s="10">
        <v>21</v>
      </c>
      <c r="B84" s="12">
        <v>9750</v>
      </c>
      <c r="C84" s="51" t="s">
        <v>1921</v>
      </c>
      <c r="D84" s="129"/>
      <c r="E84" s="130"/>
      <c r="F84" s="129"/>
      <c r="G84" s="131"/>
      <c r="H84" s="44"/>
      <c r="I84" s="2"/>
      <c r="J84" s="2"/>
      <c r="K84" s="2"/>
      <c r="L84" s="43"/>
      <c r="M84" s="11"/>
      <c r="N84" s="11"/>
      <c r="O84" s="11"/>
      <c r="P84" s="11"/>
      <c r="Q84" s="11"/>
      <c r="R84" s="126" t="s">
        <v>810</v>
      </c>
      <c r="S84" s="236">
        <f>S78</f>
        <v>0.96499999999999997</v>
      </c>
      <c r="T84" s="237"/>
      <c r="U84" s="156"/>
      <c r="V84" s="158"/>
      <c r="W84" s="281"/>
      <c r="X84" s="282"/>
      <c r="Y84" s="282"/>
      <c r="Z84" s="282"/>
      <c r="AA84" s="282"/>
      <c r="AB84" s="247" t="s">
        <v>868</v>
      </c>
      <c r="AC84" s="248"/>
      <c r="AD84" s="248"/>
      <c r="AE84" s="248"/>
      <c r="AF84" s="248"/>
      <c r="AG84" s="248"/>
      <c r="AH84" s="248"/>
      <c r="AI84" s="248"/>
      <c r="AJ84" s="248"/>
      <c r="AK84" s="248"/>
      <c r="AL84" s="53" t="s">
        <v>810</v>
      </c>
      <c r="AM84" s="290">
        <f>AM81</f>
        <v>0.5</v>
      </c>
      <c r="AN84" s="290"/>
      <c r="AO84" s="63"/>
      <c r="AP84" s="63"/>
      <c r="AQ84" s="63"/>
      <c r="AR84" s="117"/>
      <c r="AS84" s="178">
        <f>ROUND(ROUND(ROUND(I83*S84,0)*$U$80,0)*AM84,0)</f>
        <v>206</v>
      </c>
      <c r="AT84" s="82"/>
    </row>
    <row r="85" spans="1:46" ht="17.2" customHeight="1" x14ac:dyDescent="0.3">
      <c r="A85" s="10">
        <v>21</v>
      </c>
      <c r="B85" s="12">
        <v>9751</v>
      </c>
      <c r="C85" s="51" t="s">
        <v>1920</v>
      </c>
      <c r="D85" s="129"/>
      <c r="E85" s="130"/>
      <c r="F85" s="129"/>
      <c r="G85" s="131"/>
      <c r="H85" s="44"/>
      <c r="I85" s="2"/>
      <c r="J85" s="2"/>
      <c r="K85" s="2"/>
      <c r="L85" s="43"/>
      <c r="M85" s="34"/>
      <c r="N85" s="76"/>
      <c r="O85" s="76"/>
      <c r="P85" s="76"/>
      <c r="Q85" s="76"/>
      <c r="R85" s="76"/>
      <c r="S85" s="76"/>
      <c r="T85" s="103"/>
      <c r="U85" s="156"/>
      <c r="V85" s="158"/>
      <c r="W85" s="9"/>
      <c r="X85" s="30"/>
      <c r="Y85" s="105"/>
      <c r="Z85" s="63"/>
      <c r="AA85" s="7"/>
      <c r="AB85" s="7"/>
      <c r="AC85" s="7"/>
      <c r="AD85" s="59"/>
      <c r="AE85" s="59"/>
      <c r="AF85" s="7"/>
      <c r="AG85" s="7"/>
      <c r="AH85" s="7"/>
      <c r="AI85" s="7"/>
      <c r="AJ85" s="7"/>
      <c r="AK85" s="7"/>
      <c r="AL85" s="59"/>
      <c r="AM85" s="249"/>
      <c r="AN85" s="250"/>
      <c r="AO85" s="241" t="s">
        <v>877</v>
      </c>
      <c r="AP85" s="241"/>
      <c r="AQ85" s="241"/>
      <c r="AR85" s="242"/>
      <c r="AS85" s="167">
        <f>ROUND(I83*$U$80,0)-AO88</f>
        <v>421</v>
      </c>
      <c r="AT85" s="82"/>
    </row>
    <row r="86" spans="1:46" ht="17.2" customHeight="1" x14ac:dyDescent="0.3">
      <c r="A86" s="10">
        <v>21</v>
      </c>
      <c r="B86" s="12">
        <v>9752</v>
      </c>
      <c r="C86" s="51" t="s">
        <v>1919</v>
      </c>
      <c r="D86" s="129"/>
      <c r="E86" s="130"/>
      <c r="F86" s="129"/>
      <c r="G86" s="131"/>
      <c r="H86" s="44"/>
      <c r="I86" s="2"/>
      <c r="J86" s="2"/>
      <c r="K86" s="2"/>
      <c r="L86" s="43"/>
      <c r="M86" s="140"/>
      <c r="N86" s="140"/>
      <c r="O86" s="140"/>
      <c r="P86" s="140"/>
      <c r="Q86" s="140"/>
      <c r="R86" s="140"/>
      <c r="S86" s="140"/>
      <c r="T86" s="83"/>
      <c r="U86" s="156"/>
      <c r="V86" s="158"/>
      <c r="W86" s="281" t="s">
        <v>871</v>
      </c>
      <c r="X86" s="282"/>
      <c r="Y86" s="282"/>
      <c r="Z86" s="282"/>
      <c r="AA86" s="283"/>
      <c r="AB86" s="247" t="s">
        <v>870</v>
      </c>
      <c r="AC86" s="248"/>
      <c r="AD86" s="248"/>
      <c r="AE86" s="248"/>
      <c r="AF86" s="248"/>
      <c r="AG86" s="248"/>
      <c r="AH86" s="248"/>
      <c r="AI86" s="248"/>
      <c r="AJ86" s="248"/>
      <c r="AK86" s="248"/>
      <c r="AL86" s="126" t="s">
        <v>810</v>
      </c>
      <c r="AM86" s="255">
        <f>AM83</f>
        <v>0.7</v>
      </c>
      <c r="AN86" s="289"/>
      <c r="AO86" s="262"/>
      <c r="AP86" s="241"/>
      <c r="AQ86" s="241"/>
      <c r="AR86" s="242"/>
      <c r="AS86" s="167">
        <f>ROUND(ROUND(I83*$U$80,0)*AM86,0)-AO88</f>
        <v>293</v>
      </c>
      <c r="AT86" s="82"/>
    </row>
    <row r="87" spans="1:46" ht="17.2" customHeight="1" x14ac:dyDescent="0.3">
      <c r="A87" s="10">
        <v>21</v>
      </c>
      <c r="B87" s="12">
        <v>9753</v>
      </c>
      <c r="C87" s="51" t="s">
        <v>1918</v>
      </c>
      <c r="D87" s="129"/>
      <c r="E87" s="130"/>
      <c r="F87" s="129"/>
      <c r="G87" s="131"/>
      <c r="H87" s="44"/>
      <c r="I87" s="2"/>
      <c r="J87" s="2"/>
      <c r="K87" s="2"/>
      <c r="L87" s="43"/>
      <c r="M87" s="140"/>
      <c r="N87" s="140"/>
      <c r="O87" s="140"/>
      <c r="P87" s="140"/>
      <c r="Q87" s="140"/>
      <c r="R87" s="140"/>
      <c r="S87" s="140"/>
      <c r="T87" s="83"/>
      <c r="U87" s="156"/>
      <c r="V87" s="158"/>
      <c r="W87" s="281"/>
      <c r="X87" s="282"/>
      <c r="Y87" s="282"/>
      <c r="Z87" s="282"/>
      <c r="AA87" s="283"/>
      <c r="AB87" s="247" t="s">
        <v>868</v>
      </c>
      <c r="AC87" s="248"/>
      <c r="AD87" s="248"/>
      <c r="AE87" s="248"/>
      <c r="AF87" s="248"/>
      <c r="AG87" s="248"/>
      <c r="AH87" s="248"/>
      <c r="AI87" s="248"/>
      <c r="AJ87" s="248"/>
      <c r="AK87" s="248"/>
      <c r="AL87" s="53" t="s">
        <v>810</v>
      </c>
      <c r="AM87" s="290">
        <f>AM84</f>
        <v>0.5</v>
      </c>
      <c r="AN87" s="291"/>
      <c r="AO87" s="134"/>
      <c r="AP87" s="130"/>
      <c r="AQ87" s="130"/>
      <c r="AR87" s="131"/>
      <c r="AS87" s="167">
        <f>ROUND(ROUND(I83*$U$80,0)*AM87,0)-AO88</f>
        <v>208</v>
      </c>
      <c r="AT87" s="82"/>
    </row>
    <row r="88" spans="1:46" ht="17.2" customHeight="1" x14ac:dyDescent="0.3">
      <c r="A88" s="10">
        <v>21</v>
      </c>
      <c r="B88" s="12">
        <v>9754</v>
      </c>
      <c r="C88" s="51" t="s">
        <v>1917</v>
      </c>
      <c r="D88" s="129"/>
      <c r="E88" s="130"/>
      <c r="F88" s="129"/>
      <c r="G88" s="131"/>
      <c r="H88" s="44"/>
      <c r="I88" s="2"/>
      <c r="J88" s="36"/>
      <c r="K88" s="36"/>
      <c r="L88" s="43"/>
      <c r="M88" s="239" t="s">
        <v>837</v>
      </c>
      <c r="N88" s="239"/>
      <c r="O88" s="239"/>
      <c r="P88" s="239"/>
      <c r="Q88" s="239"/>
      <c r="R88" s="239"/>
      <c r="S88" s="239"/>
      <c r="T88" s="240"/>
      <c r="U88" s="156"/>
      <c r="V88" s="158"/>
      <c r="W88" s="46"/>
      <c r="X88" s="47"/>
      <c r="Y88" s="7"/>
      <c r="Z88" s="7"/>
      <c r="AA88" s="7"/>
      <c r="AB88" s="7"/>
      <c r="AC88" s="7"/>
      <c r="AD88" s="59"/>
      <c r="AE88" s="59"/>
      <c r="AF88" s="7"/>
      <c r="AG88" s="7"/>
      <c r="AH88" s="7"/>
      <c r="AI88" s="7"/>
      <c r="AJ88" s="7"/>
      <c r="AK88" s="7"/>
      <c r="AL88" s="59"/>
      <c r="AM88" s="249"/>
      <c r="AN88" s="250"/>
      <c r="AO88" s="36">
        <f>AO76</f>
        <v>5</v>
      </c>
      <c r="AP88" s="69" t="s">
        <v>873</v>
      </c>
      <c r="AQ88" s="130"/>
      <c r="AR88" s="131"/>
      <c r="AS88" s="167">
        <f>ROUND(ROUND(I83*S90,0)*$U$80,0)-AO88</f>
        <v>406</v>
      </c>
      <c r="AT88" s="82"/>
    </row>
    <row r="89" spans="1:46" ht="17.2" customHeight="1" x14ac:dyDescent="0.3">
      <c r="A89" s="10">
        <v>21</v>
      </c>
      <c r="B89" s="12">
        <v>9755</v>
      </c>
      <c r="C89" s="51" t="s">
        <v>1916</v>
      </c>
      <c r="D89" s="129"/>
      <c r="E89" s="130"/>
      <c r="F89" s="129"/>
      <c r="G89" s="131"/>
      <c r="H89" s="44"/>
      <c r="I89" s="2"/>
      <c r="J89" s="2"/>
      <c r="K89" s="2"/>
      <c r="L89" s="43"/>
      <c r="M89" s="241"/>
      <c r="N89" s="241"/>
      <c r="O89" s="241"/>
      <c r="P89" s="241"/>
      <c r="Q89" s="241"/>
      <c r="R89" s="241"/>
      <c r="S89" s="241"/>
      <c r="T89" s="242"/>
      <c r="U89" s="156"/>
      <c r="V89" s="158"/>
      <c r="W89" s="281" t="s">
        <v>871</v>
      </c>
      <c r="X89" s="282"/>
      <c r="Y89" s="282"/>
      <c r="Z89" s="282"/>
      <c r="AA89" s="283"/>
      <c r="AB89" s="247" t="s">
        <v>870</v>
      </c>
      <c r="AC89" s="248"/>
      <c r="AD89" s="248"/>
      <c r="AE89" s="248"/>
      <c r="AF89" s="248"/>
      <c r="AG89" s="248"/>
      <c r="AH89" s="248"/>
      <c r="AI89" s="248"/>
      <c r="AJ89" s="248"/>
      <c r="AK89" s="248"/>
      <c r="AL89" s="126" t="s">
        <v>810</v>
      </c>
      <c r="AM89" s="255">
        <f>AM86</f>
        <v>0.7</v>
      </c>
      <c r="AN89" s="289"/>
      <c r="AO89" s="44"/>
      <c r="AP89" s="130"/>
      <c r="AQ89" s="130"/>
      <c r="AR89" s="131"/>
      <c r="AS89" s="167">
        <f>ROUND(ROUND(ROUND(I83*S90,0)*$U$80,0)*AM89,0)-AO88</f>
        <v>283</v>
      </c>
      <c r="AT89" s="82"/>
    </row>
    <row r="90" spans="1:46" ht="17.2" customHeight="1" x14ac:dyDescent="0.3">
      <c r="A90" s="10">
        <v>21</v>
      </c>
      <c r="B90" s="12">
        <v>9756</v>
      </c>
      <c r="C90" s="51" t="s">
        <v>1915</v>
      </c>
      <c r="D90" s="129"/>
      <c r="E90" s="130"/>
      <c r="F90" s="129"/>
      <c r="G90" s="131"/>
      <c r="H90" s="44"/>
      <c r="I90" s="2"/>
      <c r="J90" s="2"/>
      <c r="K90" s="2"/>
      <c r="L90" s="43"/>
      <c r="M90" s="11"/>
      <c r="N90" s="11"/>
      <c r="O90" s="11"/>
      <c r="P90" s="11"/>
      <c r="Q90" s="11"/>
      <c r="R90" s="126" t="s">
        <v>810</v>
      </c>
      <c r="S90" s="236">
        <f>S84</f>
        <v>0.96499999999999997</v>
      </c>
      <c r="T90" s="237"/>
      <c r="U90" s="156"/>
      <c r="V90" s="158"/>
      <c r="W90" s="292"/>
      <c r="X90" s="293"/>
      <c r="Y90" s="293"/>
      <c r="Z90" s="293"/>
      <c r="AA90" s="294"/>
      <c r="AB90" s="247" t="s">
        <v>868</v>
      </c>
      <c r="AC90" s="248"/>
      <c r="AD90" s="248"/>
      <c r="AE90" s="248"/>
      <c r="AF90" s="248"/>
      <c r="AG90" s="248"/>
      <c r="AH90" s="248"/>
      <c r="AI90" s="248"/>
      <c r="AJ90" s="248"/>
      <c r="AK90" s="248"/>
      <c r="AL90" s="59" t="s">
        <v>810</v>
      </c>
      <c r="AM90" s="249">
        <f>AM87</f>
        <v>0.5</v>
      </c>
      <c r="AN90" s="250"/>
      <c r="AO90" s="42"/>
      <c r="AP90" s="149"/>
      <c r="AQ90" s="149"/>
      <c r="AR90" s="150"/>
      <c r="AS90" s="167">
        <f>ROUND(ROUND(ROUND(I83*S90,0)*$U$80,0)*AM90,0)-AO88</f>
        <v>201</v>
      </c>
      <c r="AT90" s="82"/>
    </row>
    <row r="91" spans="1:46" ht="17.2" customHeight="1" x14ac:dyDescent="0.3">
      <c r="A91" s="10">
        <v>21</v>
      </c>
      <c r="B91" s="12">
        <v>9241</v>
      </c>
      <c r="C91" s="51" t="s">
        <v>1914</v>
      </c>
      <c r="D91" s="129"/>
      <c r="E91" s="130"/>
      <c r="F91" s="129"/>
      <c r="G91" s="131"/>
      <c r="H91" s="243" t="s">
        <v>884</v>
      </c>
      <c r="I91" s="239"/>
      <c r="J91" s="239"/>
      <c r="K91" s="239"/>
      <c r="L91" s="240"/>
      <c r="M91" s="34"/>
      <c r="N91" s="76"/>
      <c r="O91" s="76"/>
      <c r="P91" s="76"/>
      <c r="Q91" s="76"/>
      <c r="R91" s="76"/>
      <c r="S91" s="76"/>
      <c r="T91" s="103"/>
      <c r="U91" s="156"/>
      <c r="V91" s="158"/>
      <c r="W91" s="9"/>
      <c r="X91" s="30"/>
      <c r="Y91" s="105"/>
      <c r="Z91" s="63"/>
      <c r="AA91" s="7"/>
      <c r="AB91" s="34"/>
      <c r="AC91" s="34"/>
      <c r="AD91" s="53"/>
      <c r="AE91" s="53"/>
      <c r="AF91" s="34"/>
      <c r="AG91" s="34"/>
      <c r="AH91" s="34"/>
      <c r="AI91" s="34"/>
      <c r="AJ91" s="34"/>
      <c r="AK91" s="34"/>
      <c r="AL91" s="53"/>
      <c r="AM91" s="290"/>
      <c r="AN91" s="290"/>
      <c r="AO91" s="127"/>
      <c r="AP91" s="127"/>
      <c r="AQ91" s="127"/>
      <c r="AR91" s="128"/>
      <c r="AS91" s="178">
        <f>ROUND(I95*$U$80,0)</f>
        <v>405</v>
      </c>
      <c r="AT91" s="82"/>
    </row>
    <row r="92" spans="1:46" ht="17.2" customHeight="1" x14ac:dyDescent="0.3">
      <c r="A92" s="10">
        <v>21</v>
      </c>
      <c r="B92" s="12">
        <v>9242</v>
      </c>
      <c r="C92" s="51" t="s">
        <v>1913</v>
      </c>
      <c r="D92" s="129"/>
      <c r="E92" s="130"/>
      <c r="F92" s="129"/>
      <c r="G92" s="131"/>
      <c r="H92" s="262"/>
      <c r="I92" s="241"/>
      <c r="J92" s="241"/>
      <c r="K92" s="241"/>
      <c r="L92" s="242"/>
      <c r="M92" s="140"/>
      <c r="N92" s="140"/>
      <c r="O92" s="140"/>
      <c r="P92" s="140"/>
      <c r="Q92" s="140"/>
      <c r="R92" s="140"/>
      <c r="S92" s="140"/>
      <c r="T92" s="83"/>
      <c r="U92" s="97"/>
      <c r="V92" s="83"/>
      <c r="W92" s="281" t="s">
        <v>871</v>
      </c>
      <c r="X92" s="282"/>
      <c r="Y92" s="282"/>
      <c r="Z92" s="282"/>
      <c r="AA92" s="282"/>
      <c r="AB92" s="247" t="s">
        <v>870</v>
      </c>
      <c r="AC92" s="248"/>
      <c r="AD92" s="248"/>
      <c r="AE92" s="248"/>
      <c r="AF92" s="248"/>
      <c r="AG92" s="248"/>
      <c r="AH92" s="248"/>
      <c r="AI92" s="248"/>
      <c r="AJ92" s="248"/>
      <c r="AK92" s="248"/>
      <c r="AL92" s="53" t="s">
        <v>810</v>
      </c>
      <c r="AM92" s="290">
        <f>AM89</f>
        <v>0.7</v>
      </c>
      <c r="AN92" s="290"/>
      <c r="AO92" s="127"/>
      <c r="AP92" s="127"/>
      <c r="AQ92" s="127"/>
      <c r="AR92" s="128"/>
      <c r="AS92" s="178">
        <f>ROUND(ROUND(I95*$U$80,0)*AM92,0)</f>
        <v>284</v>
      </c>
      <c r="AT92" s="82"/>
    </row>
    <row r="93" spans="1:46" ht="17.2" customHeight="1" x14ac:dyDescent="0.3">
      <c r="A93" s="10">
        <v>21</v>
      </c>
      <c r="B93" s="12">
        <v>9757</v>
      </c>
      <c r="C93" s="51" t="s">
        <v>1912</v>
      </c>
      <c r="D93" s="129"/>
      <c r="E93" s="130"/>
      <c r="F93" s="129"/>
      <c r="G93" s="131"/>
      <c r="H93" s="134"/>
      <c r="I93" s="135"/>
      <c r="J93" s="135"/>
      <c r="K93" s="135"/>
      <c r="L93" s="136"/>
      <c r="M93" s="140"/>
      <c r="N93" s="140"/>
      <c r="O93" s="140"/>
      <c r="P93" s="140"/>
      <c r="Q93" s="140"/>
      <c r="R93" s="140"/>
      <c r="S93" s="140"/>
      <c r="T93" s="83"/>
      <c r="U93" s="84"/>
      <c r="V93" s="83"/>
      <c r="W93" s="281"/>
      <c r="X93" s="282"/>
      <c r="Y93" s="282"/>
      <c r="Z93" s="282"/>
      <c r="AA93" s="282"/>
      <c r="AB93" s="247" t="s">
        <v>868</v>
      </c>
      <c r="AC93" s="248"/>
      <c r="AD93" s="248"/>
      <c r="AE93" s="248"/>
      <c r="AF93" s="248"/>
      <c r="AG93" s="248"/>
      <c r="AH93" s="248"/>
      <c r="AI93" s="248"/>
      <c r="AJ93" s="248"/>
      <c r="AK93" s="248"/>
      <c r="AL93" s="53" t="s">
        <v>810</v>
      </c>
      <c r="AM93" s="290">
        <f>AM90</f>
        <v>0.5</v>
      </c>
      <c r="AN93" s="290"/>
      <c r="AO93" s="127"/>
      <c r="AP93" s="127"/>
      <c r="AQ93" s="127"/>
      <c r="AR93" s="128"/>
      <c r="AS93" s="178">
        <f>ROUND(ROUND(I95*$U$80,0)*AM93,0)</f>
        <v>203</v>
      </c>
      <c r="AT93" s="82"/>
    </row>
    <row r="94" spans="1:46" ht="17.2" customHeight="1" x14ac:dyDescent="0.3">
      <c r="A94" s="10">
        <v>21</v>
      </c>
      <c r="B94" s="12">
        <v>9243</v>
      </c>
      <c r="C94" s="51" t="s">
        <v>1911</v>
      </c>
      <c r="D94" s="129"/>
      <c r="E94" s="130"/>
      <c r="F94" s="129"/>
      <c r="G94" s="131"/>
      <c r="H94" s="44"/>
      <c r="I94" s="2"/>
      <c r="J94" s="2"/>
      <c r="K94" s="140"/>
      <c r="L94" s="83"/>
      <c r="M94" s="239" t="s">
        <v>837</v>
      </c>
      <c r="N94" s="239"/>
      <c r="O94" s="239"/>
      <c r="P94" s="239"/>
      <c r="Q94" s="239"/>
      <c r="R94" s="239"/>
      <c r="S94" s="239"/>
      <c r="T94" s="240"/>
      <c r="U94" s="84"/>
      <c r="V94" s="83"/>
      <c r="W94" s="46"/>
      <c r="X94" s="47"/>
      <c r="Y94" s="7"/>
      <c r="Z94" s="7"/>
      <c r="AA94" s="7"/>
      <c r="AB94" s="34"/>
      <c r="AC94" s="34"/>
      <c r="AD94" s="53"/>
      <c r="AE94" s="53"/>
      <c r="AF94" s="34"/>
      <c r="AG94" s="34"/>
      <c r="AH94" s="34"/>
      <c r="AI94" s="34"/>
      <c r="AJ94" s="34"/>
      <c r="AK94" s="34"/>
      <c r="AL94" s="53"/>
      <c r="AM94" s="290"/>
      <c r="AN94" s="290"/>
      <c r="AO94" s="127"/>
      <c r="AP94" s="127"/>
      <c r="AQ94" s="127"/>
      <c r="AR94" s="128"/>
      <c r="AS94" s="178">
        <f>ROUND(ROUND(I95*S96,0)*$U$80,0)</f>
        <v>391</v>
      </c>
      <c r="AT94" s="82"/>
    </row>
    <row r="95" spans="1:46" ht="17.2" customHeight="1" x14ac:dyDescent="0.3">
      <c r="A95" s="10">
        <v>21</v>
      </c>
      <c r="B95" s="12">
        <v>9244</v>
      </c>
      <c r="C95" s="51" t="s">
        <v>1910</v>
      </c>
      <c r="D95" s="129"/>
      <c r="E95" s="130"/>
      <c r="F95" s="129"/>
      <c r="G95" s="131"/>
      <c r="H95" s="44"/>
      <c r="I95" s="295">
        <f>'5療養介護(基本)'!I94</f>
        <v>578</v>
      </c>
      <c r="J95" s="295"/>
      <c r="K95" s="2" t="s">
        <v>809</v>
      </c>
      <c r="L95" s="43"/>
      <c r="M95" s="241"/>
      <c r="N95" s="241"/>
      <c r="O95" s="241"/>
      <c r="P95" s="241"/>
      <c r="Q95" s="241"/>
      <c r="R95" s="241"/>
      <c r="S95" s="241"/>
      <c r="T95" s="242"/>
      <c r="U95" s="44"/>
      <c r="V95" s="43"/>
      <c r="W95" s="281" t="s">
        <v>871</v>
      </c>
      <c r="X95" s="282"/>
      <c r="Y95" s="282"/>
      <c r="Z95" s="282"/>
      <c r="AA95" s="282"/>
      <c r="AB95" s="247" t="s">
        <v>870</v>
      </c>
      <c r="AC95" s="248"/>
      <c r="AD95" s="248"/>
      <c r="AE95" s="248"/>
      <c r="AF95" s="248"/>
      <c r="AG95" s="248"/>
      <c r="AH95" s="248"/>
      <c r="AI95" s="248"/>
      <c r="AJ95" s="248"/>
      <c r="AK95" s="248"/>
      <c r="AL95" s="53" t="s">
        <v>810</v>
      </c>
      <c r="AM95" s="290">
        <f>AM92</f>
        <v>0.7</v>
      </c>
      <c r="AN95" s="290"/>
      <c r="AO95" s="127"/>
      <c r="AP95" s="127"/>
      <c r="AQ95" s="127"/>
      <c r="AR95" s="128"/>
      <c r="AS95" s="178">
        <f>ROUND(ROUND(ROUND(I95*S96,0)*$U$80,0)*AM95,0)</f>
        <v>274</v>
      </c>
      <c r="AT95" s="82"/>
    </row>
    <row r="96" spans="1:46" ht="17.2" customHeight="1" x14ac:dyDescent="0.3">
      <c r="A96" s="10">
        <v>21</v>
      </c>
      <c r="B96" s="12">
        <v>9758</v>
      </c>
      <c r="C96" s="51" t="s">
        <v>1909</v>
      </c>
      <c r="D96" s="129"/>
      <c r="E96" s="130"/>
      <c r="F96" s="129"/>
      <c r="G96" s="131"/>
      <c r="H96" s="44"/>
      <c r="I96" s="2"/>
      <c r="J96" s="2"/>
      <c r="K96" s="2"/>
      <c r="L96" s="43"/>
      <c r="M96" s="11"/>
      <c r="N96" s="11"/>
      <c r="O96" s="11"/>
      <c r="P96" s="11"/>
      <c r="Q96" s="11"/>
      <c r="R96" s="126" t="s">
        <v>810</v>
      </c>
      <c r="S96" s="236">
        <f>S90</f>
        <v>0.96499999999999997</v>
      </c>
      <c r="T96" s="237"/>
      <c r="U96" s="44"/>
      <c r="V96" s="43"/>
      <c r="W96" s="281"/>
      <c r="X96" s="282"/>
      <c r="Y96" s="282"/>
      <c r="Z96" s="282"/>
      <c r="AA96" s="282"/>
      <c r="AB96" s="247" t="s">
        <v>868</v>
      </c>
      <c r="AC96" s="248"/>
      <c r="AD96" s="248"/>
      <c r="AE96" s="248"/>
      <c r="AF96" s="248"/>
      <c r="AG96" s="248"/>
      <c r="AH96" s="248"/>
      <c r="AI96" s="248"/>
      <c r="AJ96" s="248"/>
      <c r="AK96" s="248"/>
      <c r="AL96" s="53" t="s">
        <v>810</v>
      </c>
      <c r="AM96" s="290">
        <f>AM93</f>
        <v>0.5</v>
      </c>
      <c r="AN96" s="290"/>
      <c r="AO96" s="63"/>
      <c r="AP96" s="63"/>
      <c r="AQ96" s="63"/>
      <c r="AR96" s="117"/>
      <c r="AS96" s="178">
        <f>ROUND(ROUND(ROUND(I95*S96,0)*$U$80,0)*AM96,0)</f>
        <v>196</v>
      </c>
      <c r="AT96" s="82"/>
    </row>
    <row r="97" spans="1:46" ht="17.2" customHeight="1" x14ac:dyDescent="0.3">
      <c r="A97" s="10">
        <v>21</v>
      </c>
      <c r="B97" s="12">
        <v>9759</v>
      </c>
      <c r="C97" s="51" t="s">
        <v>1908</v>
      </c>
      <c r="D97" s="129"/>
      <c r="E97" s="130"/>
      <c r="F97" s="129"/>
      <c r="G97" s="131"/>
      <c r="H97" s="129"/>
      <c r="I97" s="130"/>
      <c r="J97" s="130"/>
      <c r="K97" s="130"/>
      <c r="L97" s="131"/>
      <c r="M97" s="34"/>
      <c r="N97" s="76"/>
      <c r="O97" s="76"/>
      <c r="P97" s="76"/>
      <c r="Q97" s="76"/>
      <c r="R97" s="76"/>
      <c r="S97" s="76"/>
      <c r="T97" s="103"/>
      <c r="U97" s="156"/>
      <c r="V97" s="158"/>
      <c r="W97" s="9"/>
      <c r="X97" s="30"/>
      <c r="Y97" s="105"/>
      <c r="Z97" s="63"/>
      <c r="AA97" s="7"/>
      <c r="AB97" s="7"/>
      <c r="AC97" s="7"/>
      <c r="AD97" s="59"/>
      <c r="AE97" s="59"/>
      <c r="AF97" s="7"/>
      <c r="AG97" s="7"/>
      <c r="AH97" s="7"/>
      <c r="AI97" s="7"/>
      <c r="AJ97" s="7"/>
      <c r="AK97" s="7"/>
      <c r="AL97" s="59"/>
      <c r="AM97" s="249"/>
      <c r="AN97" s="250"/>
      <c r="AO97" s="241" t="s">
        <v>877</v>
      </c>
      <c r="AP97" s="241"/>
      <c r="AQ97" s="241"/>
      <c r="AR97" s="242"/>
      <c r="AS97" s="167">
        <f>ROUND(I95*$U$80,0)-AO100</f>
        <v>400</v>
      </c>
      <c r="AT97" s="82"/>
    </row>
    <row r="98" spans="1:46" ht="17.2" customHeight="1" x14ac:dyDescent="0.3">
      <c r="A98" s="10">
        <v>21</v>
      </c>
      <c r="B98" s="12">
        <v>9760</v>
      </c>
      <c r="C98" s="51" t="s">
        <v>1907</v>
      </c>
      <c r="D98" s="129"/>
      <c r="E98" s="130"/>
      <c r="F98" s="129"/>
      <c r="G98" s="131"/>
      <c r="H98" s="129"/>
      <c r="I98" s="130"/>
      <c r="J98" s="130"/>
      <c r="K98" s="130"/>
      <c r="L98" s="131"/>
      <c r="M98" s="140"/>
      <c r="N98" s="140"/>
      <c r="O98" s="140"/>
      <c r="P98" s="140"/>
      <c r="Q98" s="140"/>
      <c r="R98" s="140"/>
      <c r="S98" s="140"/>
      <c r="T98" s="83"/>
      <c r="U98" s="97"/>
      <c r="V98" s="83"/>
      <c r="W98" s="281" t="s">
        <v>871</v>
      </c>
      <c r="X98" s="282"/>
      <c r="Y98" s="282"/>
      <c r="Z98" s="282"/>
      <c r="AA98" s="283"/>
      <c r="AB98" s="247" t="s">
        <v>870</v>
      </c>
      <c r="AC98" s="248"/>
      <c r="AD98" s="248"/>
      <c r="AE98" s="248"/>
      <c r="AF98" s="248"/>
      <c r="AG98" s="248"/>
      <c r="AH98" s="248"/>
      <c r="AI98" s="248"/>
      <c r="AJ98" s="248"/>
      <c r="AK98" s="248"/>
      <c r="AL98" s="126" t="s">
        <v>810</v>
      </c>
      <c r="AM98" s="255">
        <f>AM95</f>
        <v>0.7</v>
      </c>
      <c r="AN98" s="289"/>
      <c r="AO98" s="262"/>
      <c r="AP98" s="241"/>
      <c r="AQ98" s="241"/>
      <c r="AR98" s="242"/>
      <c r="AS98" s="167">
        <f>ROUND(ROUND(I95*$U$80,0)*AM98,0)-AO100</f>
        <v>279</v>
      </c>
      <c r="AT98" s="82"/>
    </row>
    <row r="99" spans="1:46" ht="17.2" customHeight="1" x14ac:dyDescent="0.3">
      <c r="A99" s="10">
        <v>21</v>
      </c>
      <c r="B99" s="12">
        <v>9761</v>
      </c>
      <c r="C99" s="51" t="s">
        <v>1906</v>
      </c>
      <c r="D99" s="129"/>
      <c r="E99" s="130"/>
      <c r="F99" s="129"/>
      <c r="G99" s="131"/>
      <c r="H99" s="134"/>
      <c r="I99" s="135"/>
      <c r="J99" s="135"/>
      <c r="K99" s="135"/>
      <c r="L99" s="136"/>
      <c r="M99" s="140"/>
      <c r="N99" s="140"/>
      <c r="O99" s="140"/>
      <c r="P99" s="140"/>
      <c r="Q99" s="140"/>
      <c r="R99" s="140"/>
      <c r="S99" s="140"/>
      <c r="T99" s="83"/>
      <c r="U99" s="44"/>
      <c r="V99" s="43"/>
      <c r="W99" s="281"/>
      <c r="X99" s="282"/>
      <c r="Y99" s="282"/>
      <c r="Z99" s="282"/>
      <c r="AA99" s="283"/>
      <c r="AB99" s="247" t="s">
        <v>868</v>
      </c>
      <c r="AC99" s="248"/>
      <c r="AD99" s="248"/>
      <c r="AE99" s="248"/>
      <c r="AF99" s="248"/>
      <c r="AG99" s="248"/>
      <c r="AH99" s="248"/>
      <c r="AI99" s="248"/>
      <c r="AJ99" s="248"/>
      <c r="AK99" s="248"/>
      <c r="AL99" s="53" t="s">
        <v>810</v>
      </c>
      <c r="AM99" s="290">
        <f>AM96</f>
        <v>0.5</v>
      </c>
      <c r="AN99" s="291"/>
      <c r="AO99" s="134"/>
      <c r="AP99" s="130"/>
      <c r="AQ99" s="130"/>
      <c r="AR99" s="131"/>
      <c r="AS99" s="167">
        <f>ROUND(ROUND(I95*$U$80,0)*AM99,0)-AO100</f>
        <v>198</v>
      </c>
      <c r="AT99" s="82"/>
    </row>
    <row r="100" spans="1:46" ht="17.2" customHeight="1" x14ac:dyDescent="0.3">
      <c r="A100" s="10">
        <v>21</v>
      </c>
      <c r="B100" s="12">
        <v>9762</v>
      </c>
      <c r="C100" s="51" t="s">
        <v>1905</v>
      </c>
      <c r="D100" s="129"/>
      <c r="E100" s="130"/>
      <c r="F100" s="129"/>
      <c r="G100" s="131"/>
      <c r="H100" s="44"/>
      <c r="I100" s="2"/>
      <c r="J100" s="36"/>
      <c r="K100" s="36"/>
      <c r="L100" s="43"/>
      <c r="M100" s="239" t="s">
        <v>837</v>
      </c>
      <c r="N100" s="239"/>
      <c r="O100" s="239"/>
      <c r="P100" s="239"/>
      <c r="Q100" s="239"/>
      <c r="R100" s="239"/>
      <c r="S100" s="239"/>
      <c r="T100" s="240"/>
      <c r="U100" s="106"/>
      <c r="V100" s="96"/>
      <c r="W100" s="46"/>
      <c r="X100" s="47"/>
      <c r="Y100" s="7"/>
      <c r="Z100" s="7"/>
      <c r="AA100" s="7"/>
      <c r="AB100" s="7"/>
      <c r="AC100" s="7"/>
      <c r="AD100" s="59"/>
      <c r="AE100" s="59"/>
      <c r="AF100" s="7"/>
      <c r="AG100" s="7"/>
      <c r="AH100" s="7"/>
      <c r="AI100" s="7"/>
      <c r="AJ100" s="7"/>
      <c r="AK100" s="7"/>
      <c r="AL100" s="59"/>
      <c r="AM100" s="249"/>
      <c r="AN100" s="250"/>
      <c r="AO100" s="36">
        <f>AO88</f>
        <v>5</v>
      </c>
      <c r="AP100" s="69" t="s">
        <v>873</v>
      </c>
      <c r="AQ100" s="130"/>
      <c r="AR100" s="131"/>
      <c r="AS100" s="167">
        <f>ROUND(ROUND(I95*S102,0)*$U$80,0)-AO100</f>
        <v>386</v>
      </c>
      <c r="AT100" s="82"/>
    </row>
    <row r="101" spans="1:46" ht="17.2" customHeight="1" x14ac:dyDescent="0.3">
      <c r="A101" s="10">
        <v>21</v>
      </c>
      <c r="B101" s="12">
        <v>9763</v>
      </c>
      <c r="C101" s="51" t="s">
        <v>1904</v>
      </c>
      <c r="D101" s="129"/>
      <c r="E101" s="130"/>
      <c r="F101" s="129"/>
      <c r="G101" s="131"/>
      <c r="H101" s="44"/>
      <c r="I101" s="2"/>
      <c r="J101" s="2"/>
      <c r="K101" s="2"/>
      <c r="L101" s="43"/>
      <c r="M101" s="241"/>
      <c r="N101" s="241"/>
      <c r="O101" s="241"/>
      <c r="P101" s="241"/>
      <c r="Q101" s="241"/>
      <c r="R101" s="241"/>
      <c r="S101" s="241"/>
      <c r="T101" s="242"/>
      <c r="U101" s="44"/>
      <c r="V101" s="43"/>
      <c r="W101" s="281" t="s">
        <v>871</v>
      </c>
      <c r="X101" s="282"/>
      <c r="Y101" s="282"/>
      <c r="Z101" s="282"/>
      <c r="AA101" s="283"/>
      <c r="AB101" s="247" t="s">
        <v>870</v>
      </c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126" t="s">
        <v>810</v>
      </c>
      <c r="AM101" s="255">
        <f>AM98</f>
        <v>0.7</v>
      </c>
      <c r="AN101" s="289"/>
      <c r="AO101" s="44"/>
      <c r="AP101" s="130"/>
      <c r="AQ101" s="130"/>
      <c r="AR101" s="131"/>
      <c r="AS101" s="167">
        <f>ROUND(ROUND(ROUND(I95*S102,0)*$U$80,0)*AM101,0)-AO100</f>
        <v>269</v>
      </c>
      <c r="AT101" s="82"/>
    </row>
    <row r="102" spans="1:46" ht="17.2" customHeight="1" x14ac:dyDescent="0.3">
      <c r="A102" s="10">
        <v>21</v>
      </c>
      <c r="B102" s="12">
        <v>9764</v>
      </c>
      <c r="C102" s="51" t="s">
        <v>1903</v>
      </c>
      <c r="D102" s="148"/>
      <c r="E102" s="149"/>
      <c r="F102" s="148"/>
      <c r="G102" s="150"/>
      <c r="H102" s="42"/>
      <c r="I102" s="8"/>
      <c r="J102" s="8"/>
      <c r="K102" s="8"/>
      <c r="L102" s="20"/>
      <c r="M102" s="11"/>
      <c r="N102" s="11"/>
      <c r="O102" s="11"/>
      <c r="P102" s="11"/>
      <c r="Q102" s="11"/>
      <c r="R102" s="126" t="s">
        <v>810</v>
      </c>
      <c r="S102" s="236">
        <f>S96</f>
        <v>0.96499999999999997</v>
      </c>
      <c r="T102" s="237"/>
      <c r="U102" s="42"/>
      <c r="V102" s="20"/>
      <c r="W102" s="292"/>
      <c r="X102" s="293"/>
      <c r="Y102" s="293"/>
      <c r="Z102" s="293"/>
      <c r="AA102" s="294"/>
      <c r="AB102" s="247" t="s">
        <v>868</v>
      </c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59" t="s">
        <v>810</v>
      </c>
      <c r="AM102" s="249">
        <f>AM99</f>
        <v>0.5</v>
      </c>
      <c r="AN102" s="250"/>
      <c r="AO102" s="42"/>
      <c r="AP102" s="149"/>
      <c r="AQ102" s="149"/>
      <c r="AR102" s="150"/>
      <c r="AS102" s="179">
        <f>ROUND(ROUND(ROUND(I95*S102,0)*$U$80,0)*AM102,0)-AO100</f>
        <v>191</v>
      </c>
      <c r="AT102" s="81"/>
    </row>
    <row r="103" spans="1:46" ht="17.2" customHeight="1" x14ac:dyDescent="0.3">
      <c r="A103" s="32">
        <v>21</v>
      </c>
      <c r="B103" s="31">
        <v>9311</v>
      </c>
      <c r="C103" s="118" t="s">
        <v>1902</v>
      </c>
      <c r="D103" s="263" t="s">
        <v>975</v>
      </c>
      <c r="E103" s="298"/>
      <c r="F103" s="264" t="s">
        <v>1049</v>
      </c>
      <c r="G103" s="298"/>
      <c r="H103" s="243" t="s">
        <v>923</v>
      </c>
      <c r="I103" s="239"/>
      <c r="J103" s="239"/>
      <c r="K103" s="239"/>
      <c r="L103" s="240"/>
      <c r="M103" s="34"/>
      <c r="N103" s="76"/>
      <c r="O103" s="76"/>
      <c r="P103" s="76"/>
      <c r="Q103" s="76"/>
      <c r="R103" s="76"/>
      <c r="S103" s="76"/>
      <c r="T103" s="103"/>
      <c r="U103" s="304" t="s">
        <v>1475</v>
      </c>
      <c r="V103" s="306" t="s">
        <v>870</v>
      </c>
      <c r="W103" s="9"/>
      <c r="X103" s="30"/>
      <c r="Y103" s="105"/>
      <c r="Z103" s="63"/>
      <c r="AA103" s="7"/>
      <c r="AB103" s="34"/>
      <c r="AC103" s="34"/>
      <c r="AD103" s="53"/>
      <c r="AE103" s="53"/>
      <c r="AF103" s="34"/>
      <c r="AG103" s="34"/>
      <c r="AH103" s="34"/>
      <c r="AI103" s="34"/>
      <c r="AJ103" s="34"/>
      <c r="AK103" s="34"/>
      <c r="AL103" s="53"/>
      <c r="AM103" s="290"/>
      <c r="AN103" s="290"/>
      <c r="AO103" s="127"/>
      <c r="AP103" s="127"/>
      <c r="AQ103" s="127"/>
      <c r="AR103" s="128"/>
      <c r="AS103" s="178">
        <f>ROUND(I107*$U$128,0)</f>
        <v>382</v>
      </c>
      <c r="AT103" s="14" t="s">
        <v>824</v>
      </c>
    </row>
    <row r="104" spans="1:46" ht="17.2" customHeight="1" x14ac:dyDescent="0.3">
      <c r="A104" s="10">
        <v>21</v>
      </c>
      <c r="B104" s="12">
        <v>9312</v>
      </c>
      <c r="C104" s="151" t="s">
        <v>1901</v>
      </c>
      <c r="D104" s="265"/>
      <c r="E104" s="299"/>
      <c r="F104" s="266"/>
      <c r="G104" s="299"/>
      <c r="H104" s="262"/>
      <c r="I104" s="241"/>
      <c r="J104" s="241"/>
      <c r="K104" s="241"/>
      <c r="L104" s="242"/>
      <c r="M104" s="140"/>
      <c r="N104" s="140"/>
      <c r="O104" s="140"/>
      <c r="P104" s="140"/>
      <c r="Q104" s="140"/>
      <c r="R104" s="140"/>
      <c r="S104" s="140"/>
      <c r="T104" s="83"/>
      <c r="U104" s="305"/>
      <c r="V104" s="307"/>
      <c r="W104" s="281" t="s">
        <v>871</v>
      </c>
      <c r="X104" s="282"/>
      <c r="Y104" s="282"/>
      <c r="Z104" s="282"/>
      <c r="AA104" s="282"/>
      <c r="AB104" s="247" t="s">
        <v>870</v>
      </c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53" t="s">
        <v>810</v>
      </c>
      <c r="AM104" s="290">
        <f>AM101</f>
        <v>0.7</v>
      </c>
      <c r="AN104" s="290"/>
      <c r="AO104" s="127"/>
      <c r="AP104" s="127"/>
      <c r="AQ104" s="127"/>
      <c r="AR104" s="128"/>
      <c r="AS104" s="178">
        <f>ROUND(ROUND(I107*$U$128,0)*AM104,0)</f>
        <v>267</v>
      </c>
      <c r="AT104" s="82"/>
    </row>
    <row r="105" spans="1:46" ht="17.2" customHeight="1" x14ac:dyDescent="0.3">
      <c r="A105" s="10">
        <v>21</v>
      </c>
      <c r="B105" s="12">
        <v>9765</v>
      </c>
      <c r="C105" s="151" t="s">
        <v>1900</v>
      </c>
      <c r="D105" s="265"/>
      <c r="E105" s="299"/>
      <c r="F105" s="266"/>
      <c r="G105" s="299"/>
      <c r="H105" s="134"/>
      <c r="I105" s="135"/>
      <c r="J105" s="135"/>
      <c r="K105" s="135"/>
      <c r="L105" s="136"/>
      <c r="M105" s="140"/>
      <c r="N105" s="140"/>
      <c r="O105" s="140"/>
      <c r="P105" s="140"/>
      <c r="Q105" s="140"/>
      <c r="R105" s="140"/>
      <c r="S105" s="140"/>
      <c r="T105" s="83"/>
      <c r="U105" s="305"/>
      <c r="V105" s="307"/>
      <c r="W105" s="281"/>
      <c r="X105" s="282"/>
      <c r="Y105" s="282"/>
      <c r="Z105" s="282"/>
      <c r="AA105" s="282"/>
      <c r="AB105" s="247" t="s">
        <v>868</v>
      </c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53" t="s">
        <v>810</v>
      </c>
      <c r="AM105" s="290">
        <f>AM102</f>
        <v>0.5</v>
      </c>
      <c r="AN105" s="290"/>
      <c r="AO105" s="127"/>
      <c r="AP105" s="127"/>
      <c r="AQ105" s="127"/>
      <c r="AR105" s="128"/>
      <c r="AS105" s="178">
        <f>ROUND(ROUND(I107*$U$128,0)*AM105,0)</f>
        <v>191</v>
      </c>
      <c r="AT105" s="82"/>
    </row>
    <row r="106" spans="1:46" ht="17.2" customHeight="1" x14ac:dyDescent="0.3">
      <c r="A106" s="10">
        <v>21</v>
      </c>
      <c r="B106" s="12">
        <v>9313</v>
      </c>
      <c r="C106" s="151" t="s">
        <v>1899</v>
      </c>
      <c r="D106" s="265"/>
      <c r="E106" s="299"/>
      <c r="F106" s="266"/>
      <c r="G106" s="299"/>
      <c r="H106" s="44"/>
      <c r="I106" s="2"/>
      <c r="J106" s="2"/>
      <c r="K106" s="140"/>
      <c r="L106" s="83"/>
      <c r="M106" s="239" t="s">
        <v>837</v>
      </c>
      <c r="N106" s="239"/>
      <c r="O106" s="239"/>
      <c r="P106" s="239"/>
      <c r="Q106" s="239"/>
      <c r="R106" s="239"/>
      <c r="S106" s="239"/>
      <c r="T106" s="240"/>
      <c r="U106" s="305"/>
      <c r="V106" s="307"/>
      <c r="W106" s="46"/>
      <c r="X106" s="47"/>
      <c r="Y106" s="7"/>
      <c r="Z106" s="7"/>
      <c r="AA106" s="7"/>
      <c r="AB106" s="34"/>
      <c r="AC106" s="34"/>
      <c r="AD106" s="53"/>
      <c r="AE106" s="53"/>
      <c r="AF106" s="34"/>
      <c r="AG106" s="34"/>
      <c r="AH106" s="34"/>
      <c r="AI106" s="34"/>
      <c r="AJ106" s="34"/>
      <c r="AK106" s="34"/>
      <c r="AL106" s="53"/>
      <c r="AM106" s="290"/>
      <c r="AN106" s="290"/>
      <c r="AO106" s="127"/>
      <c r="AP106" s="127"/>
      <c r="AQ106" s="127"/>
      <c r="AR106" s="128"/>
      <c r="AS106" s="178">
        <f>ROUND(ROUND(I107*S108,0)*$U$128,0)</f>
        <v>369</v>
      </c>
      <c r="AT106" s="82"/>
    </row>
    <row r="107" spans="1:46" ht="17.2" customHeight="1" x14ac:dyDescent="0.3">
      <c r="A107" s="10">
        <v>21</v>
      </c>
      <c r="B107" s="12">
        <v>9314</v>
      </c>
      <c r="C107" s="151" t="s">
        <v>1898</v>
      </c>
      <c r="D107" s="265"/>
      <c r="E107" s="299"/>
      <c r="F107" s="266"/>
      <c r="G107" s="299"/>
      <c r="H107" s="44"/>
      <c r="I107" s="295">
        <f>'5療養介護(基本)'!I106</f>
        <v>546</v>
      </c>
      <c r="J107" s="295"/>
      <c r="K107" s="2" t="s">
        <v>809</v>
      </c>
      <c r="L107" s="43"/>
      <c r="M107" s="241"/>
      <c r="N107" s="241"/>
      <c r="O107" s="241"/>
      <c r="P107" s="241"/>
      <c r="Q107" s="241"/>
      <c r="R107" s="241"/>
      <c r="S107" s="241"/>
      <c r="T107" s="242"/>
      <c r="U107" s="305"/>
      <c r="V107" s="307"/>
      <c r="W107" s="281" t="s">
        <v>871</v>
      </c>
      <c r="X107" s="282"/>
      <c r="Y107" s="282"/>
      <c r="Z107" s="282"/>
      <c r="AA107" s="282"/>
      <c r="AB107" s="247" t="s">
        <v>870</v>
      </c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53" t="s">
        <v>810</v>
      </c>
      <c r="AM107" s="290">
        <f>AM104</f>
        <v>0.7</v>
      </c>
      <c r="AN107" s="290"/>
      <c r="AO107" s="127"/>
      <c r="AP107" s="127"/>
      <c r="AQ107" s="127"/>
      <c r="AR107" s="128"/>
      <c r="AS107" s="178">
        <f>ROUND(ROUND(ROUND(I107*S108,0)*$U$128,0)*AM107,0)</f>
        <v>258</v>
      </c>
      <c r="AT107" s="82"/>
    </row>
    <row r="108" spans="1:46" ht="17.2" customHeight="1" x14ac:dyDescent="0.3">
      <c r="A108" s="10">
        <v>21</v>
      </c>
      <c r="B108" s="12">
        <v>9766</v>
      </c>
      <c r="C108" s="151" t="s">
        <v>1897</v>
      </c>
      <c r="D108" s="265"/>
      <c r="E108" s="299"/>
      <c r="F108" s="266"/>
      <c r="G108" s="299"/>
      <c r="H108" s="44"/>
      <c r="I108" s="2"/>
      <c r="J108" s="2"/>
      <c r="K108" s="2"/>
      <c r="L108" s="43"/>
      <c r="M108" s="11"/>
      <c r="N108" s="11"/>
      <c r="O108" s="11"/>
      <c r="P108" s="11"/>
      <c r="Q108" s="11"/>
      <c r="R108" s="126" t="s">
        <v>810</v>
      </c>
      <c r="S108" s="236">
        <f>S102</f>
        <v>0.96499999999999997</v>
      </c>
      <c r="T108" s="237"/>
      <c r="U108" s="305"/>
      <c r="V108" s="307"/>
      <c r="W108" s="281"/>
      <c r="X108" s="282"/>
      <c r="Y108" s="282"/>
      <c r="Z108" s="282"/>
      <c r="AA108" s="282"/>
      <c r="AB108" s="247" t="s">
        <v>868</v>
      </c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53" t="s">
        <v>810</v>
      </c>
      <c r="AM108" s="290">
        <f>AM105</f>
        <v>0.5</v>
      </c>
      <c r="AN108" s="290"/>
      <c r="AO108" s="63"/>
      <c r="AP108" s="63"/>
      <c r="AQ108" s="63"/>
      <c r="AR108" s="117"/>
      <c r="AS108" s="178">
        <f>ROUND(ROUND(ROUND(I107*S108,0)*$U$128,0)*AM108,0)</f>
        <v>185</v>
      </c>
      <c r="AT108" s="82"/>
    </row>
    <row r="109" spans="1:46" ht="17.2" customHeight="1" x14ac:dyDescent="0.3">
      <c r="A109" s="10">
        <v>21</v>
      </c>
      <c r="B109" s="12">
        <v>9767</v>
      </c>
      <c r="C109" s="151" t="s">
        <v>1896</v>
      </c>
      <c r="D109" s="265"/>
      <c r="E109" s="299"/>
      <c r="F109" s="266"/>
      <c r="G109" s="299"/>
      <c r="H109" s="129"/>
      <c r="I109" s="130"/>
      <c r="J109" s="130"/>
      <c r="K109" s="130"/>
      <c r="L109" s="131"/>
      <c r="M109" s="34"/>
      <c r="N109" s="76"/>
      <c r="O109" s="76"/>
      <c r="P109" s="76"/>
      <c r="Q109" s="76"/>
      <c r="R109" s="76"/>
      <c r="S109" s="76"/>
      <c r="T109" s="103"/>
      <c r="U109" s="305"/>
      <c r="V109" s="307"/>
      <c r="W109" s="9"/>
      <c r="X109" s="30"/>
      <c r="Y109" s="105"/>
      <c r="Z109" s="63"/>
      <c r="AA109" s="7"/>
      <c r="AB109" s="7"/>
      <c r="AC109" s="7"/>
      <c r="AD109" s="59"/>
      <c r="AE109" s="59"/>
      <c r="AF109" s="7"/>
      <c r="AG109" s="7"/>
      <c r="AH109" s="7"/>
      <c r="AI109" s="7"/>
      <c r="AJ109" s="7"/>
      <c r="AK109" s="7"/>
      <c r="AL109" s="59"/>
      <c r="AM109" s="249"/>
      <c r="AN109" s="250"/>
      <c r="AO109" s="241" t="s">
        <v>877</v>
      </c>
      <c r="AP109" s="241"/>
      <c r="AQ109" s="241"/>
      <c r="AR109" s="242"/>
      <c r="AS109" s="167">
        <f>ROUND(I107*$U$128,0)-AO112</f>
        <v>377</v>
      </c>
      <c r="AT109" s="82"/>
    </row>
    <row r="110" spans="1:46" ht="17.2" customHeight="1" x14ac:dyDescent="0.3">
      <c r="A110" s="10">
        <v>21</v>
      </c>
      <c r="B110" s="12">
        <v>9768</v>
      </c>
      <c r="C110" s="151" t="s">
        <v>1895</v>
      </c>
      <c r="D110" s="265"/>
      <c r="E110" s="299"/>
      <c r="F110" s="266"/>
      <c r="G110" s="299"/>
      <c r="H110" s="129"/>
      <c r="I110" s="130"/>
      <c r="J110" s="130"/>
      <c r="K110" s="130"/>
      <c r="L110" s="131"/>
      <c r="M110" s="140"/>
      <c r="N110" s="140"/>
      <c r="O110" s="140"/>
      <c r="P110" s="140"/>
      <c r="Q110" s="140"/>
      <c r="R110" s="140"/>
      <c r="S110" s="140"/>
      <c r="T110" s="83"/>
      <c r="U110" s="305"/>
      <c r="V110" s="307"/>
      <c r="W110" s="281" t="s">
        <v>871</v>
      </c>
      <c r="X110" s="282"/>
      <c r="Y110" s="282"/>
      <c r="Z110" s="282"/>
      <c r="AA110" s="283"/>
      <c r="AB110" s="247" t="s">
        <v>870</v>
      </c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126" t="s">
        <v>810</v>
      </c>
      <c r="AM110" s="255">
        <f>AM107</f>
        <v>0.7</v>
      </c>
      <c r="AN110" s="289"/>
      <c r="AO110" s="262"/>
      <c r="AP110" s="241"/>
      <c r="AQ110" s="241"/>
      <c r="AR110" s="242"/>
      <c r="AS110" s="167">
        <f>ROUND(ROUND(I107*$U$128,0)*AM110,0)-AO112</f>
        <v>262</v>
      </c>
      <c r="AT110" s="82"/>
    </row>
    <row r="111" spans="1:46" ht="17.2" customHeight="1" x14ac:dyDescent="0.3">
      <c r="A111" s="10">
        <v>21</v>
      </c>
      <c r="B111" s="12">
        <v>9769</v>
      </c>
      <c r="C111" s="151" t="s">
        <v>1894</v>
      </c>
      <c r="D111" s="265"/>
      <c r="E111" s="299"/>
      <c r="F111" s="266"/>
      <c r="G111" s="299"/>
      <c r="H111" s="134"/>
      <c r="I111" s="135"/>
      <c r="J111" s="135"/>
      <c r="K111" s="135"/>
      <c r="L111" s="136"/>
      <c r="M111" s="140"/>
      <c r="N111" s="140"/>
      <c r="O111" s="140"/>
      <c r="P111" s="140"/>
      <c r="Q111" s="140"/>
      <c r="R111" s="140"/>
      <c r="S111" s="140"/>
      <c r="T111" s="83"/>
      <c r="U111" s="305"/>
      <c r="V111" s="307"/>
      <c r="W111" s="281"/>
      <c r="X111" s="282"/>
      <c r="Y111" s="282"/>
      <c r="Z111" s="282"/>
      <c r="AA111" s="283"/>
      <c r="AB111" s="247" t="s">
        <v>868</v>
      </c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53" t="s">
        <v>810</v>
      </c>
      <c r="AM111" s="290">
        <f>AM108</f>
        <v>0.5</v>
      </c>
      <c r="AN111" s="291"/>
      <c r="AO111" s="134"/>
      <c r="AP111" s="130"/>
      <c r="AQ111" s="130"/>
      <c r="AR111" s="131"/>
      <c r="AS111" s="167">
        <f>ROUND(ROUND(I107*$U$128,0)*AM111,0)-AO112</f>
        <v>186</v>
      </c>
      <c r="AT111" s="82"/>
    </row>
    <row r="112" spans="1:46" ht="17.2" customHeight="1" x14ac:dyDescent="0.3">
      <c r="A112" s="10">
        <v>21</v>
      </c>
      <c r="B112" s="12">
        <v>9770</v>
      </c>
      <c r="C112" s="151" t="s">
        <v>1893</v>
      </c>
      <c r="D112" s="265"/>
      <c r="E112" s="299"/>
      <c r="F112" s="266"/>
      <c r="G112" s="299"/>
      <c r="H112" s="44"/>
      <c r="I112" s="2"/>
      <c r="J112" s="36"/>
      <c r="K112" s="36"/>
      <c r="L112" s="43"/>
      <c r="M112" s="239" t="s">
        <v>837</v>
      </c>
      <c r="N112" s="239"/>
      <c r="O112" s="239"/>
      <c r="P112" s="239"/>
      <c r="Q112" s="239"/>
      <c r="R112" s="239"/>
      <c r="S112" s="239"/>
      <c r="T112" s="240"/>
      <c r="U112" s="305"/>
      <c r="V112" s="307"/>
      <c r="W112" s="46"/>
      <c r="X112" s="47"/>
      <c r="Y112" s="7"/>
      <c r="Z112" s="7"/>
      <c r="AA112" s="7"/>
      <c r="AB112" s="7"/>
      <c r="AC112" s="7"/>
      <c r="AD112" s="59"/>
      <c r="AE112" s="59"/>
      <c r="AF112" s="7"/>
      <c r="AG112" s="7"/>
      <c r="AH112" s="7"/>
      <c r="AI112" s="7"/>
      <c r="AJ112" s="7"/>
      <c r="AK112" s="7"/>
      <c r="AL112" s="59"/>
      <c r="AM112" s="249"/>
      <c r="AN112" s="250"/>
      <c r="AO112" s="36">
        <f>AO100</f>
        <v>5</v>
      </c>
      <c r="AP112" s="69" t="s">
        <v>873</v>
      </c>
      <c r="AQ112" s="130"/>
      <c r="AR112" s="131"/>
      <c r="AS112" s="167">
        <f>ROUND(ROUND(I107*S114,0)*$U$128,0)-AO112</f>
        <v>364</v>
      </c>
      <c r="AT112" s="82"/>
    </row>
    <row r="113" spans="1:46" ht="17.2" customHeight="1" x14ac:dyDescent="0.3">
      <c r="A113" s="10">
        <v>21</v>
      </c>
      <c r="B113" s="12">
        <v>9771</v>
      </c>
      <c r="C113" s="151" t="s">
        <v>1892</v>
      </c>
      <c r="D113" s="265"/>
      <c r="E113" s="299"/>
      <c r="F113" s="266"/>
      <c r="G113" s="299"/>
      <c r="H113" s="44"/>
      <c r="I113" s="2"/>
      <c r="J113" s="2"/>
      <c r="K113" s="2"/>
      <c r="L113" s="43"/>
      <c r="M113" s="241"/>
      <c r="N113" s="241"/>
      <c r="O113" s="241"/>
      <c r="P113" s="241"/>
      <c r="Q113" s="241"/>
      <c r="R113" s="241"/>
      <c r="S113" s="241"/>
      <c r="T113" s="242"/>
      <c r="U113" s="305"/>
      <c r="V113" s="307"/>
      <c r="W113" s="281" t="s">
        <v>871</v>
      </c>
      <c r="X113" s="282"/>
      <c r="Y113" s="282"/>
      <c r="Z113" s="282"/>
      <c r="AA113" s="283"/>
      <c r="AB113" s="247" t="s">
        <v>870</v>
      </c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126" t="s">
        <v>810</v>
      </c>
      <c r="AM113" s="255">
        <f>AM110</f>
        <v>0.7</v>
      </c>
      <c r="AN113" s="289"/>
      <c r="AO113" s="44"/>
      <c r="AP113" s="130"/>
      <c r="AQ113" s="130"/>
      <c r="AR113" s="131"/>
      <c r="AS113" s="167">
        <f>ROUND(ROUND(ROUND(I107*S114,0)*$U$128,0)*AM113,0)-AO112</f>
        <v>253</v>
      </c>
      <c r="AT113" s="82"/>
    </row>
    <row r="114" spans="1:46" ht="17.2" customHeight="1" x14ac:dyDescent="0.3">
      <c r="A114" s="10">
        <v>21</v>
      </c>
      <c r="B114" s="12">
        <v>9772</v>
      </c>
      <c r="C114" s="151" t="s">
        <v>1891</v>
      </c>
      <c r="D114" s="265"/>
      <c r="E114" s="299"/>
      <c r="F114" s="266"/>
      <c r="G114" s="299"/>
      <c r="H114" s="44"/>
      <c r="I114" s="2"/>
      <c r="J114" s="2"/>
      <c r="K114" s="2"/>
      <c r="L114" s="43"/>
      <c r="M114" s="11"/>
      <c r="N114" s="11"/>
      <c r="O114" s="11"/>
      <c r="P114" s="11"/>
      <c r="Q114" s="11"/>
      <c r="R114" s="126" t="s">
        <v>810</v>
      </c>
      <c r="S114" s="236">
        <f>S108</f>
        <v>0.96499999999999997</v>
      </c>
      <c r="T114" s="237"/>
      <c r="U114" s="305"/>
      <c r="V114" s="307"/>
      <c r="W114" s="292"/>
      <c r="X114" s="293"/>
      <c r="Y114" s="293"/>
      <c r="Z114" s="293"/>
      <c r="AA114" s="294"/>
      <c r="AB114" s="247" t="s">
        <v>868</v>
      </c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59" t="s">
        <v>810</v>
      </c>
      <c r="AM114" s="249">
        <f>AM111</f>
        <v>0.5</v>
      </c>
      <c r="AN114" s="250"/>
      <c r="AO114" s="42"/>
      <c r="AP114" s="149"/>
      <c r="AQ114" s="149"/>
      <c r="AR114" s="150"/>
      <c r="AS114" s="167">
        <f>ROUND(ROUND(ROUND(I107*S114,0)*$U$128,0)*AM114,0)-AO112</f>
        <v>180</v>
      </c>
      <c r="AT114" s="82"/>
    </row>
    <row r="115" spans="1:46" ht="17.2" customHeight="1" x14ac:dyDescent="0.3">
      <c r="A115" s="10">
        <v>21</v>
      </c>
      <c r="B115" s="12">
        <v>9321</v>
      </c>
      <c r="C115" s="151" t="s">
        <v>1890</v>
      </c>
      <c r="D115" s="129"/>
      <c r="E115" s="131"/>
      <c r="F115" s="130"/>
      <c r="G115" s="131"/>
      <c r="H115" s="243" t="s">
        <v>910</v>
      </c>
      <c r="I115" s="239"/>
      <c r="J115" s="239"/>
      <c r="K115" s="239"/>
      <c r="L115" s="240"/>
      <c r="M115" s="34"/>
      <c r="N115" s="76"/>
      <c r="O115" s="76"/>
      <c r="P115" s="76"/>
      <c r="Q115" s="76"/>
      <c r="R115" s="76"/>
      <c r="S115" s="76"/>
      <c r="T115" s="103"/>
      <c r="U115" s="305"/>
      <c r="V115" s="307"/>
      <c r="W115" s="9"/>
      <c r="X115" s="30"/>
      <c r="Y115" s="105"/>
      <c r="Z115" s="63"/>
      <c r="AA115" s="7"/>
      <c r="AB115" s="34"/>
      <c r="AC115" s="34"/>
      <c r="AD115" s="53"/>
      <c r="AE115" s="53"/>
      <c r="AF115" s="34"/>
      <c r="AG115" s="34"/>
      <c r="AH115" s="34"/>
      <c r="AI115" s="34"/>
      <c r="AJ115" s="34"/>
      <c r="AK115" s="34"/>
      <c r="AL115" s="53"/>
      <c r="AM115" s="290"/>
      <c r="AN115" s="290"/>
      <c r="AO115" s="127"/>
      <c r="AP115" s="127"/>
      <c r="AQ115" s="127"/>
      <c r="AR115" s="128"/>
      <c r="AS115" s="178">
        <f>ROUND(I119*$U$128,0)</f>
        <v>362</v>
      </c>
      <c r="AT115" s="82"/>
    </row>
    <row r="116" spans="1:46" ht="17.2" customHeight="1" x14ac:dyDescent="0.3">
      <c r="A116" s="10">
        <v>21</v>
      </c>
      <c r="B116" s="12">
        <v>9322</v>
      </c>
      <c r="C116" s="151" t="s">
        <v>1889</v>
      </c>
      <c r="D116" s="129"/>
      <c r="E116" s="131"/>
      <c r="F116" s="130"/>
      <c r="G116" s="131"/>
      <c r="H116" s="262"/>
      <c r="I116" s="241"/>
      <c r="J116" s="241"/>
      <c r="K116" s="241"/>
      <c r="L116" s="242"/>
      <c r="M116" s="140"/>
      <c r="N116" s="140"/>
      <c r="O116" s="140"/>
      <c r="P116" s="140"/>
      <c r="Q116" s="140"/>
      <c r="R116" s="140"/>
      <c r="S116" s="140"/>
      <c r="T116" s="83"/>
      <c r="U116" s="305"/>
      <c r="V116" s="307"/>
      <c r="W116" s="281" t="s">
        <v>871</v>
      </c>
      <c r="X116" s="282"/>
      <c r="Y116" s="282"/>
      <c r="Z116" s="282"/>
      <c r="AA116" s="282"/>
      <c r="AB116" s="247" t="s">
        <v>870</v>
      </c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53" t="s">
        <v>810</v>
      </c>
      <c r="AM116" s="290">
        <f>AM113</f>
        <v>0.7</v>
      </c>
      <c r="AN116" s="290"/>
      <c r="AO116" s="127"/>
      <c r="AP116" s="127"/>
      <c r="AQ116" s="127"/>
      <c r="AR116" s="128"/>
      <c r="AS116" s="178">
        <f>ROUND(ROUND(I119*$U$128,0)*AM116,0)</f>
        <v>253</v>
      </c>
      <c r="AT116" s="82"/>
    </row>
    <row r="117" spans="1:46" ht="17.2" customHeight="1" x14ac:dyDescent="0.3">
      <c r="A117" s="10">
        <v>21</v>
      </c>
      <c r="B117" s="12">
        <v>9773</v>
      </c>
      <c r="C117" s="151" t="s">
        <v>1888</v>
      </c>
      <c r="D117" s="129"/>
      <c r="E117" s="131"/>
      <c r="F117" s="130"/>
      <c r="G117" s="131"/>
      <c r="H117" s="129"/>
      <c r="I117" s="130"/>
      <c r="J117" s="130"/>
      <c r="K117" s="130"/>
      <c r="L117" s="131"/>
      <c r="M117" s="140"/>
      <c r="N117" s="140"/>
      <c r="O117" s="140"/>
      <c r="P117" s="140"/>
      <c r="Q117" s="140"/>
      <c r="R117" s="140"/>
      <c r="S117" s="140"/>
      <c r="T117" s="83"/>
      <c r="U117" s="305"/>
      <c r="V117" s="307"/>
      <c r="W117" s="281"/>
      <c r="X117" s="282"/>
      <c r="Y117" s="282"/>
      <c r="Z117" s="282"/>
      <c r="AA117" s="282"/>
      <c r="AB117" s="247" t="s">
        <v>868</v>
      </c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53" t="s">
        <v>810</v>
      </c>
      <c r="AM117" s="290">
        <f>AM114</f>
        <v>0.5</v>
      </c>
      <c r="AN117" s="290"/>
      <c r="AO117" s="127"/>
      <c r="AP117" s="127"/>
      <c r="AQ117" s="127"/>
      <c r="AR117" s="128"/>
      <c r="AS117" s="178">
        <f>ROUND(ROUND(I119*$U$128,0)*AM117,0)</f>
        <v>181</v>
      </c>
      <c r="AT117" s="82"/>
    </row>
    <row r="118" spans="1:46" ht="17.2" customHeight="1" x14ac:dyDescent="0.3">
      <c r="A118" s="10">
        <v>21</v>
      </c>
      <c r="B118" s="12">
        <v>9323</v>
      </c>
      <c r="C118" s="151" t="s">
        <v>1887</v>
      </c>
      <c r="D118" s="129"/>
      <c r="E118" s="131"/>
      <c r="F118" s="130"/>
      <c r="G118" s="131"/>
      <c r="H118" s="129"/>
      <c r="I118" s="130"/>
      <c r="J118" s="2"/>
      <c r="K118" s="140"/>
      <c r="L118" s="83"/>
      <c r="M118" s="239" t="s">
        <v>837</v>
      </c>
      <c r="N118" s="239"/>
      <c r="O118" s="239"/>
      <c r="P118" s="239"/>
      <c r="Q118" s="239"/>
      <c r="R118" s="239"/>
      <c r="S118" s="239"/>
      <c r="T118" s="240"/>
      <c r="U118" s="305"/>
      <c r="V118" s="307"/>
      <c r="W118" s="46"/>
      <c r="X118" s="47"/>
      <c r="Y118" s="7"/>
      <c r="Z118" s="7"/>
      <c r="AA118" s="7"/>
      <c r="AB118" s="34"/>
      <c r="AC118" s="34"/>
      <c r="AD118" s="53"/>
      <c r="AE118" s="53"/>
      <c r="AF118" s="34"/>
      <c r="AG118" s="34"/>
      <c r="AH118" s="34"/>
      <c r="AI118" s="34"/>
      <c r="AJ118" s="34"/>
      <c r="AK118" s="34"/>
      <c r="AL118" s="53"/>
      <c r="AM118" s="290"/>
      <c r="AN118" s="290"/>
      <c r="AO118" s="127"/>
      <c r="AP118" s="127"/>
      <c r="AQ118" s="127"/>
      <c r="AR118" s="128"/>
      <c r="AS118" s="178">
        <f>ROUND(ROUND(I119*S120,0)*$U$128,0)</f>
        <v>349</v>
      </c>
      <c r="AT118" s="82"/>
    </row>
    <row r="119" spans="1:46" ht="17.2" customHeight="1" x14ac:dyDescent="0.3">
      <c r="A119" s="10">
        <v>21</v>
      </c>
      <c r="B119" s="12">
        <v>9324</v>
      </c>
      <c r="C119" s="151" t="s">
        <v>1886</v>
      </c>
      <c r="D119" s="129"/>
      <c r="E119" s="131"/>
      <c r="F119" s="130"/>
      <c r="G119" s="131"/>
      <c r="H119" s="129"/>
      <c r="I119" s="295">
        <f>'5療養介護(基本)'!I118</f>
        <v>517</v>
      </c>
      <c r="J119" s="295"/>
      <c r="K119" s="2" t="s">
        <v>809</v>
      </c>
      <c r="L119" s="131"/>
      <c r="M119" s="241"/>
      <c r="N119" s="241"/>
      <c r="O119" s="241"/>
      <c r="P119" s="241"/>
      <c r="Q119" s="241"/>
      <c r="R119" s="241"/>
      <c r="S119" s="241"/>
      <c r="T119" s="242"/>
      <c r="U119" s="305"/>
      <c r="V119" s="307"/>
      <c r="W119" s="281" t="s">
        <v>871</v>
      </c>
      <c r="X119" s="282"/>
      <c r="Y119" s="282"/>
      <c r="Z119" s="282"/>
      <c r="AA119" s="282"/>
      <c r="AB119" s="247" t="s">
        <v>870</v>
      </c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53" t="s">
        <v>810</v>
      </c>
      <c r="AM119" s="290">
        <f>AM116</f>
        <v>0.7</v>
      </c>
      <c r="AN119" s="290"/>
      <c r="AO119" s="127"/>
      <c r="AP119" s="127"/>
      <c r="AQ119" s="127"/>
      <c r="AR119" s="128"/>
      <c r="AS119" s="178">
        <f>ROUND(ROUND(ROUND(I119*S120,0)*$U$128,0)*AM119,0)</f>
        <v>244</v>
      </c>
      <c r="AT119" s="82"/>
    </row>
    <row r="120" spans="1:46" ht="17.2" customHeight="1" x14ac:dyDescent="0.3">
      <c r="A120" s="10">
        <v>21</v>
      </c>
      <c r="B120" s="12">
        <v>9774</v>
      </c>
      <c r="C120" s="151" t="s">
        <v>1885</v>
      </c>
      <c r="D120" s="129"/>
      <c r="E120" s="131"/>
      <c r="F120" s="130"/>
      <c r="G120" s="131"/>
      <c r="H120" s="129"/>
      <c r="I120" s="120"/>
      <c r="J120" s="120"/>
      <c r="K120" s="120"/>
      <c r="L120" s="121"/>
      <c r="M120" s="11"/>
      <c r="N120" s="11"/>
      <c r="O120" s="11"/>
      <c r="P120" s="11"/>
      <c r="Q120" s="11"/>
      <c r="R120" s="126" t="s">
        <v>810</v>
      </c>
      <c r="S120" s="236">
        <f>S114</f>
        <v>0.96499999999999997</v>
      </c>
      <c r="T120" s="237"/>
      <c r="U120" s="305"/>
      <c r="V120" s="307"/>
      <c r="W120" s="281"/>
      <c r="X120" s="282"/>
      <c r="Y120" s="282"/>
      <c r="Z120" s="282"/>
      <c r="AA120" s="282"/>
      <c r="AB120" s="247" t="s">
        <v>868</v>
      </c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53" t="s">
        <v>810</v>
      </c>
      <c r="AM120" s="290">
        <f>AM117</f>
        <v>0.5</v>
      </c>
      <c r="AN120" s="290"/>
      <c r="AO120" s="63"/>
      <c r="AP120" s="63"/>
      <c r="AQ120" s="63"/>
      <c r="AR120" s="117"/>
      <c r="AS120" s="178">
        <f>ROUND(ROUND(ROUND(I119*S120,0)*$U$128,0)*AM120,0)</f>
        <v>175</v>
      </c>
      <c r="AT120" s="82"/>
    </row>
    <row r="121" spans="1:46" ht="17.2" customHeight="1" x14ac:dyDescent="0.3">
      <c r="A121" s="10">
        <v>21</v>
      </c>
      <c r="B121" s="12">
        <v>9775</v>
      </c>
      <c r="C121" s="151" t="s">
        <v>1884</v>
      </c>
      <c r="D121" s="129"/>
      <c r="E121" s="131"/>
      <c r="F121" s="130"/>
      <c r="G121" s="131"/>
      <c r="H121" s="122"/>
      <c r="I121" s="120"/>
      <c r="J121" s="120"/>
      <c r="K121" s="120"/>
      <c r="L121" s="121"/>
      <c r="M121" s="34"/>
      <c r="N121" s="76"/>
      <c r="O121" s="76"/>
      <c r="P121" s="76"/>
      <c r="Q121" s="76"/>
      <c r="R121" s="76"/>
      <c r="S121" s="76"/>
      <c r="T121" s="103"/>
      <c r="U121" s="107"/>
      <c r="V121" s="307"/>
      <c r="W121" s="9"/>
      <c r="X121" s="30"/>
      <c r="Y121" s="105"/>
      <c r="Z121" s="63"/>
      <c r="AA121" s="7"/>
      <c r="AB121" s="7"/>
      <c r="AC121" s="7"/>
      <c r="AD121" s="59"/>
      <c r="AE121" s="59"/>
      <c r="AF121" s="7"/>
      <c r="AG121" s="7"/>
      <c r="AH121" s="7"/>
      <c r="AI121" s="7"/>
      <c r="AJ121" s="7"/>
      <c r="AK121" s="7"/>
      <c r="AL121" s="59"/>
      <c r="AM121" s="249"/>
      <c r="AN121" s="250"/>
      <c r="AO121" s="241" t="s">
        <v>877</v>
      </c>
      <c r="AP121" s="241"/>
      <c r="AQ121" s="241"/>
      <c r="AR121" s="242"/>
      <c r="AS121" s="167">
        <f>ROUND(I119*$U$128,0)-AO124</f>
        <v>357</v>
      </c>
      <c r="AT121" s="82"/>
    </row>
    <row r="122" spans="1:46" ht="17.2" customHeight="1" x14ac:dyDescent="0.3">
      <c r="A122" s="10">
        <v>21</v>
      </c>
      <c r="B122" s="12">
        <v>9776</v>
      </c>
      <c r="C122" s="151" t="s">
        <v>1883</v>
      </c>
      <c r="D122" s="129"/>
      <c r="E122" s="131"/>
      <c r="F122" s="130"/>
      <c r="G122" s="131"/>
      <c r="H122" s="122"/>
      <c r="I122" s="120"/>
      <c r="J122" s="120"/>
      <c r="K122" s="120"/>
      <c r="L122" s="121"/>
      <c r="M122" s="140"/>
      <c r="N122" s="140"/>
      <c r="O122" s="140"/>
      <c r="P122" s="140"/>
      <c r="Q122" s="140"/>
      <c r="R122" s="140"/>
      <c r="S122" s="140"/>
      <c r="T122" s="83"/>
      <c r="U122" s="107"/>
      <c r="V122" s="307"/>
      <c r="W122" s="281" t="s">
        <v>871</v>
      </c>
      <c r="X122" s="282"/>
      <c r="Y122" s="282"/>
      <c r="Z122" s="282"/>
      <c r="AA122" s="283"/>
      <c r="AB122" s="247" t="s">
        <v>870</v>
      </c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126" t="s">
        <v>810</v>
      </c>
      <c r="AM122" s="255">
        <f>AM119</f>
        <v>0.7</v>
      </c>
      <c r="AN122" s="289"/>
      <c r="AO122" s="262"/>
      <c r="AP122" s="241"/>
      <c r="AQ122" s="241"/>
      <c r="AR122" s="242"/>
      <c r="AS122" s="167">
        <f>ROUND(ROUND(I119*$U$128,0)*AM122,0)-AO124</f>
        <v>248</v>
      </c>
      <c r="AT122" s="82"/>
    </row>
    <row r="123" spans="1:46" ht="17.2" customHeight="1" x14ac:dyDescent="0.3">
      <c r="A123" s="10">
        <v>21</v>
      </c>
      <c r="B123" s="12">
        <v>9777</v>
      </c>
      <c r="C123" s="151" t="s">
        <v>1882</v>
      </c>
      <c r="D123" s="129"/>
      <c r="E123" s="131"/>
      <c r="F123" s="130"/>
      <c r="G123" s="131"/>
      <c r="H123" s="122"/>
      <c r="I123" s="120"/>
      <c r="J123" s="120"/>
      <c r="K123" s="120"/>
      <c r="L123" s="121"/>
      <c r="M123" s="140"/>
      <c r="N123" s="140"/>
      <c r="O123" s="140"/>
      <c r="P123" s="140"/>
      <c r="Q123" s="140"/>
      <c r="R123" s="140"/>
      <c r="S123" s="140"/>
      <c r="T123" s="83"/>
      <c r="U123" s="107"/>
      <c r="V123" s="307"/>
      <c r="W123" s="281"/>
      <c r="X123" s="282"/>
      <c r="Y123" s="282"/>
      <c r="Z123" s="282"/>
      <c r="AA123" s="283"/>
      <c r="AB123" s="247" t="s">
        <v>868</v>
      </c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53" t="s">
        <v>810</v>
      </c>
      <c r="AM123" s="290">
        <f>AM120</f>
        <v>0.5</v>
      </c>
      <c r="AN123" s="291"/>
      <c r="AO123" s="134"/>
      <c r="AP123" s="130"/>
      <c r="AQ123" s="130"/>
      <c r="AR123" s="131"/>
      <c r="AS123" s="167">
        <f>ROUND(ROUND(I119*$U$128,0)*AM123,0)-AO124</f>
        <v>176</v>
      </c>
      <c r="AT123" s="82"/>
    </row>
    <row r="124" spans="1:46" ht="17.2" customHeight="1" x14ac:dyDescent="0.3">
      <c r="A124" s="10">
        <v>21</v>
      </c>
      <c r="B124" s="12">
        <v>9778</v>
      </c>
      <c r="C124" s="151" t="s">
        <v>1881</v>
      </c>
      <c r="D124" s="129"/>
      <c r="E124" s="131"/>
      <c r="F124" s="130"/>
      <c r="G124" s="131"/>
      <c r="H124" s="122"/>
      <c r="I124" s="120"/>
      <c r="J124" s="120"/>
      <c r="K124" s="120"/>
      <c r="L124" s="121"/>
      <c r="M124" s="239" t="s">
        <v>837</v>
      </c>
      <c r="N124" s="239"/>
      <c r="O124" s="239"/>
      <c r="P124" s="239"/>
      <c r="Q124" s="239"/>
      <c r="R124" s="239"/>
      <c r="S124" s="239"/>
      <c r="T124" s="240"/>
      <c r="U124" s="107"/>
      <c r="V124" s="307"/>
      <c r="W124" s="46"/>
      <c r="X124" s="47"/>
      <c r="Y124" s="7"/>
      <c r="Z124" s="7"/>
      <c r="AA124" s="7"/>
      <c r="AB124" s="7"/>
      <c r="AC124" s="7"/>
      <c r="AD124" s="59"/>
      <c r="AE124" s="59"/>
      <c r="AF124" s="7"/>
      <c r="AG124" s="7"/>
      <c r="AH124" s="7"/>
      <c r="AI124" s="7"/>
      <c r="AJ124" s="7"/>
      <c r="AK124" s="7"/>
      <c r="AL124" s="59"/>
      <c r="AM124" s="249"/>
      <c r="AN124" s="250"/>
      <c r="AO124" s="36">
        <f>AO112</f>
        <v>5</v>
      </c>
      <c r="AP124" s="69" t="s">
        <v>873</v>
      </c>
      <c r="AQ124" s="130"/>
      <c r="AR124" s="131"/>
      <c r="AS124" s="167">
        <f>ROUND(ROUND(I119*S126,0)*$U$128,0)-AO124</f>
        <v>344</v>
      </c>
      <c r="AT124" s="82"/>
    </row>
    <row r="125" spans="1:46" ht="17.2" customHeight="1" x14ac:dyDescent="0.3">
      <c r="A125" s="10">
        <v>21</v>
      </c>
      <c r="B125" s="12">
        <v>9779</v>
      </c>
      <c r="C125" s="151" t="s">
        <v>1880</v>
      </c>
      <c r="D125" s="129"/>
      <c r="E125" s="131"/>
      <c r="F125" s="130"/>
      <c r="G125" s="131"/>
      <c r="H125" s="122"/>
      <c r="I125" s="120"/>
      <c r="J125" s="120"/>
      <c r="K125" s="120"/>
      <c r="L125" s="121"/>
      <c r="M125" s="241"/>
      <c r="N125" s="241"/>
      <c r="O125" s="241"/>
      <c r="P125" s="241"/>
      <c r="Q125" s="241"/>
      <c r="R125" s="241"/>
      <c r="S125" s="241"/>
      <c r="T125" s="242"/>
      <c r="U125" s="107"/>
      <c r="V125" s="307"/>
      <c r="W125" s="281" t="s">
        <v>871</v>
      </c>
      <c r="X125" s="282"/>
      <c r="Y125" s="282"/>
      <c r="Z125" s="282"/>
      <c r="AA125" s="283"/>
      <c r="AB125" s="247" t="s">
        <v>870</v>
      </c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126" t="s">
        <v>810</v>
      </c>
      <c r="AM125" s="255">
        <f>AM122</f>
        <v>0.7</v>
      </c>
      <c r="AN125" s="289"/>
      <c r="AO125" s="44"/>
      <c r="AP125" s="130"/>
      <c r="AQ125" s="130"/>
      <c r="AR125" s="131"/>
      <c r="AS125" s="167">
        <f>ROUND(ROUND(ROUND(I119*S126,0)*$U$128,0)*AM125,0)-AO124</f>
        <v>239</v>
      </c>
      <c r="AT125" s="82"/>
    </row>
    <row r="126" spans="1:46" ht="17.2" customHeight="1" x14ac:dyDescent="0.3">
      <c r="A126" s="10">
        <v>21</v>
      </c>
      <c r="B126" s="12">
        <v>9780</v>
      </c>
      <c r="C126" s="151" t="s">
        <v>1879</v>
      </c>
      <c r="D126" s="129"/>
      <c r="E126" s="131"/>
      <c r="F126" s="130"/>
      <c r="G126" s="131"/>
      <c r="H126" s="122"/>
      <c r="I126" s="120"/>
      <c r="J126" s="120"/>
      <c r="K126" s="120"/>
      <c r="L126" s="121"/>
      <c r="M126" s="11"/>
      <c r="N126" s="11"/>
      <c r="O126" s="11"/>
      <c r="P126" s="11"/>
      <c r="Q126" s="11"/>
      <c r="R126" s="126" t="s">
        <v>810</v>
      </c>
      <c r="S126" s="236">
        <f>S120</f>
        <v>0.96499999999999997</v>
      </c>
      <c r="T126" s="237"/>
      <c r="U126" s="107"/>
      <c r="V126" s="307"/>
      <c r="W126" s="292"/>
      <c r="X126" s="293"/>
      <c r="Y126" s="293"/>
      <c r="Z126" s="293"/>
      <c r="AA126" s="294"/>
      <c r="AB126" s="247" t="s">
        <v>868</v>
      </c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59" t="s">
        <v>810</v>
      </c>
      <c r="AM126" s="249">
        <f>AM123</f>
        <v>0.5</v>
      </c>
      <c r="AN126" s="250"/>
      <c r="AO126" s="42"/>
      <c r="AP126" s="149"/>
      <c r="AQ126" s="149"/>
      <c r="AR126" s="150"/>
      <c r="AS126" s="167">
        <f>ROUND(ROUND(ROUND(I119*S126,0)*$U$128,0)*AM126,0)-AO124</f>
        <v>170</v>
      </c>
      <c r="AT126" s="82"/>
    </row>
    <row r="127" spans="1:46" ht="17.2" customHeight="1" x14ac:dyDescent="0.3">
      <c r="A127" s="10">
        <v>21</v>
      </c>
      <c r="B127" s="12">
        <v>9331</v>
      </c>
      <c r="C127" s="151" t="s">
        <v>1878</v>
      </c>
      <c r="D127" s="129"/>
      <c r="E127" s="131"/>
      <c r="F127" s="130"/>
      <c r="G127" s="131"/>
      <c r="H127" s="243" t="s">
        <v>897</v>
      </c>
      <c r="I127" s="239"/>
      <c r="J127" s="239"/>
      <c r="K127" s="239"/>
      <c r="L127" s="240"/>
      <c r="M127" s="34"/>
      <c r="N127" s="76"/>
      <c r="O127" s="76"/>
      <c r="P127" s="76"/>
      <c r="Q127" s="76"/>
      <c r="R127" s="76"/>
      <c r="S127" s="76"/>
      <c r="T127" s="103"/>
      <c r="U127" s="296" t="s">
        <v>810</v>
      </c>
      <c r="V127" s="303"/>
      <c r="W127" s="9"/>
      <c r="X127" s="30"/>
      <c r="Y127" s="105"/>
      <c r="Z127" s="63"/>
      <c r="AA127" s="7"/>
      <c r="AB127" s="34"/>
      <c r="AC127" s="34"/>
      <c r="AD127" s="53"/>
      <c r="AE127" s="53"/>
      <c r="AF127" s="34"/>
      <c r="AG127" s="34"/>
      <c r="AH127" s="34"/>
      <c r="AI127" s="34"/>
      <c r="AJ127" s="34"/>
      <c r="AK127" s="34"/>
      <c r="AL127" s="53"/>
      <c r="AM127" s="290"/>
      <c r="AN127" s="290"/>
      <c r="AO127" s="127"/>
      <c r="AP127" s="127"/>
      <c r="AQ127" s="127"/>
      <c r="AR127" s="128"/>
      <c r="AS127" s="178">
        <f>ROUND(I131*$U$128,0)</f>
        <v>342</v>
      </c>
      <c r="AT127" s="82"/>
    </row>
    <row r="128" spans="1:46" ht="17.2" customHeight="1" x14ac:dyDescent="0.3">
      <c r="A128" s="10">
        <v>21</v>
      </c>
      <c r="B128" s="12">
        <v>9332</v>
      </c>
      <c r="C128" s="151" t="s">
        <v>1877</v>
      </c>
      <c r="D128" s="129"/>
      <c r="E128" s="131"/>
      <c r="F128" s="130"/>
      <c r="G128" s="131"/>
      <c r="H128" s="262"/>
      <c r="I128" s="241"/>
      <c r="J128" s="241"/>
      <c r="K128" s="241"/>
      <c r="L128" s="242"/>
      <c r="M128" s="140"/>
      <c r="N128" s="140"/>
      <c r="O128" s="140"/>
      <c r="P128" s="140"/>
      <c r="Q128" s="140"/>
      <c r="R128" s="140"/>
      <c r="S128" s="140"/>
      <c r="T128" s="83"/>
      <c r="U128" s="287">
        <f>U80</f>
        <v>0.7</v>
      </c>
      <c r="V128" s="288"/>
      <c r="W128" s="281" t="s">
        <v>871</v>
      </c>
      <c r="X128" s="282"/>
      <c r="Y128" s="282"/>
      <c r="Z128" s="282"/>
      <c r="AA128" s="282"/>
      <c r="AB128" s="247" t="s">
        <v>870</v>
      </c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53" t="s">
        <v>810</v>
      </c>
      <c r="AM128" s="290">
        <f>AM125</f>
        <v>0.7</v>
      </c>
      <c r="AN128" s="290"/>
      <c r="AO128" s="127"/>
      <c r="AP128" s="127"/>
      <c r="AQ128" s="127"/>
      <c r="AR128" s="128"/>
      <c r="AS128" s="178">
        <f>ROUND(ROUND(I131*$U$128,0)*AM128,0)</f>
        <v>239</v>
      </c>
      <c r="AT128" s="82"/>
    </row>
    <row r="129" spans="1:46" ht="17.2" customHeight="1" x14ac:dyDescent="0.3">
      <c r="A129" s="10">
        <v>21</v>
      </c>
      <c r="B129" s="12">
        <v>9781</v>
      </c>
      <c r="C129" s="151" t="s">
        <v>1876</v>
      </c>
      <c r="D129" s="129"/>
      <c r="E129" s="131"/>
      <c r="F129" s="130"/>
      <c r="G129" s="131"/>
      <c r="H129" s="44"/>
      <c r="I129" s="2"/>
      <c r="J129" s="2"/>
      <c r="K129" s="2"/>
      <c r="L129" s="43"/>
      <c r="M129" s="140"/>
      <c r="N129" s="140"/>
      <c r="O129" s="140"/>
      <c r="P129" s="140"/>
      <c r="Q129" s="140"/>
      <c r="R129" s="140"/>
      <c r="S129" s="140"/>
      <c r="T129" s="83"/>
      <c r="U129" s="156"/>
      <c r="V129" s="158"/>
      <c r="W129" s="281"/>
      <c r="X129" s="282"/>
      <c r="Y129" s="282"/>
      <c r="Z129" s="282"/>
      <c r="AA129" s="282"/>
      <c r="AB129" s="247" t="s">
        <v>868</v>
      </c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53" t="s">
        <v>810</v>
      </c>
      <c r="AM129" s="290">
        <f>AM126</f>
        <v>0.5</v>
      </c>
      <c r="AN129" s="290"/>
      <c r="AO129" s="127"/>
      <c r="AP129" s="127"/>
      <c r="AQ129" s="127"/>
      <c r="AR129" s="128"/>
      <c r="AS129" s="178">
        <f>ROUND(ROUND(I131*$U$128,0)*AM129,0)</f>
        <v>171</v>
      </c>
      <c r="AT129" s="82"/>
    </row>
    <row r="130" spans="1:46" ht="17.2" customHeight="1" x14ac:dyDescent="0.3">
      <c r="A130" s="10">
        <v>21</v>
      </c>
      <c r="B130" s="12">
        <v>9333</v>
      </c>
      <c r="C130" s="151" t="s">
        <v>1875</v>
      </c>
      <c r="D130" s="129"/>
      <c r="E130" s="131"/>
      <c r="F130" s="130"/>
      <c r="G130" s="131"/>
      <c r="H130" s="44"/>
      <c r="I130" s="2"/>
      <c r="J130" s="2"/>
      <c r="K130" s="140"/>
      <c r="L130" s="83"/>
      <c r="M130" s="239" t="s">
        <v>837</v>
      </c>
      <c r="N130" s="239"/>
      <c r="O130" s="239"/>
      <c r="P130" s="239"/>
      <c r="Q130" s="239"/>
      <c r="R130" s="239"/>
      <c r="S130" s="239"/>
      <c r="T130" s="240"/>
      <c r="U130" s="156"/>
      <c r="V130" s="158"/>
      <c r="W130" s="46"/>
      <c r="X130" s="47"/>
      <c r="Y130" s="7"/>
      <c r="Z130" s="7"/>
      <c r="AA130" s="7"/>
      <c r="AB130" s="34"/>
      <c r="AC130" s="34"/>
      <c r="AD130" s="53"/>
      <c r="AE130" s="53"/>
      <c r="AF130" s="34"/>
      <c r="AG130" s="34"/>
      <c r="AH130" s="34"/>
      <c r="AI130" s="34"/>
      <c r="AJ130" s="34"/>
      <c r="AK130" s="34"/>
      <c r="AL130" s="53"/>
      <c r="AM130" s="290"/>
      <c r="AN130" s="290"/>
      <c r="AO130" s="127"/>
      <c r="AP130" s="127"/>
      <c r="AQ130" s="127"/>
      <c r="AR130" s="128"/>
      <c r="AS130" s="178">
        <f>ROUND(ROUND(I131*S132,0)*$U$128,0)</f>
        <v>330</v>
      </c>
      <c r="AT130" s="82"/>
    </row>
    <row r="131" spans="1:46" ht="17.2" customHeight="1" x14ac:dyDescent="0.3">
      <c r="A131" s="10">
        <v>21</v>
      </c>
      <c r="B131" s="12">
        <v>9334</v>
      </c>
      <c r="C131" s="151" t="s">
        <v>1874</v>
      </c>
      <c r="D131" s="129"/>
      <c r="E131" s="131"/>
      <c r="F131" s="130"/>
      <c r="G131" s="131"/>
      <c r="H131" s="44"/>
      <c r="I131" s="295">
        <f>'5療養介護(基本)'!I130</f>
        <v>488</v>
      </c>
      <c r="J131" s="295"/>
      <c r="K131" s="2" t="s">
        <v>809</v>
      </c>
      <c r="L131" s="43"/>
      <c r="M131" s="241"/>
      <c r="N131" s="241"/>
      <c r="O131" s="241"/>
      <c r="P131" s="241"/>
      <c r="Q131" s="241"/>
      <c r="R131" s="241"/>
      <c r="S131" s="241"/>
      <c r="T131" s="242"/>
      <c r="U131" s="156"/>
      <c r="V131" s="158"/>
      <c r="W131" s="281" t="s">
        <v>1864</v>
      </c>
      <c r="X131" s="282"/>
      <c r="Y131" s="282"/>
      <c r="Z131" s="282"/>
      <c r="AA131" s="282"/>
      <c r="AB131" s="247" t="s">
        <v>1863</v>
      </c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53" t="s">
        <v>813</v>
      </c>
      <c r="AM131" s="290">
        <f>AM128</f>
        <v>0.7</v>
      </c>
      <c r="AN131" s="290"/>
      <c r="AO131" s="127"/>
      <c r="AP131" s="127"/>
      <c r="AQ131" s="127"/>
      <c r="AR131" s="128"/>
      <c r="AS131" s="178">
        <f>ROUND(ROUND(ROUND(I131*S132,0)*$U$128,0)*AM131,0)</f>
        <v>231</v>
      </c>
      <c r="AT131" s="82"/>
    </row>
    <row r="132" spans="1:46" ht="17.2" customHeight="1" x14ac:dyDescent="0.3">
      <c r="A132" s="10">
        <v>21</v>
      </c>
      <c r="B132" s="12">
        <v>9782</v>
      </c>
      <c r="C132" s="151" t="s">
        <v>1873</v>
      </c>
      <c r="D132" s="129"/>
      <c r="E132" s="131"/>
      <c r="F132" s="130"/>
      <c r="G132" s="131"/>
      <c r="H132" s="44"/>
      <c r="I132" s="2"/>
      <c r="J132" s="2"/>
      <c r="K132" s="2"/>
      <c r="L132" s="43"/>
      <c r="M132" s="11"/>
      <c r="N132" s="11"/>
      <c r="O132" s="11"/>
      <c r="P132" s="11"/>
      <c r="Q132" s="11"/>
      <c r="R132" s="126" t="s">
        <v>813</v>
      </c>
      <c r="S132" s="236">
        <f>S126</f>
        <v>0.96499999999999997</v>
      </c>
      <c r="T132" s="237"/>
      <c r="U132" s="156"/>
      <c r="V132" s="158"/>
      <c r="W132" s="281"/>
      <c r="X132" s="282"/>
      <c r="Y132" s="282"/>
      <c r="Z132" s="282"/>
      <c r="AA132" s="282"/>
      <c r="AB132" s="247" t="s">
        <v>1861</v>
      </c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53" t="s">
        <v>813</v>
      </c>
      <c r="AM132" s="290">
        <f>AM129</f>
        <v>0.5</v>
      </c>
      <c r="AN132" s="290"/>
      <c r="AO132" s="63"/>
      <c r="AP132" s="63"/>
      <c r="AQ132" s="63"/>
      <c r="AR132" s="117"/>
      <c r="AS132" s="178">
        <f>ROUND(ROUND(ROUND(I131*S132,0)*$U$128,0)*AM132,0)</f>
        <v>165</v>
      </c>
      <c r="AT132" s="82"/>
    </row>
    <row r="133" spans="1:46" ht="17.2" customHeight="1" x14ac:dyDescent="0.3">
      <c r="A133" s="10">
        <v>21</v>
      </c>
      <c r="B133" s="12">
        <v>9783</v>
      </c>
      <c r="C133" s="151" t="s">
        <v>1872</v>
      </c>
      <c r="D133" s="129"/>
      <c r="E133" s="131"/>
      <c r="F133" s="130"/>
      <c r="G133" s="131"/>
      <c r="H133" s="44"/>
      <c r="I133" s="2"/>
      <c r="J133" s="2"/>
      <c r="K133" s="2"/>
      <c r="L133" s="43"/>
      <c r="M133" s="34"/>
      <c r="N133" s="76"/>
      <c r="O133" s="76"/>
      <c r="P133" s="76"/>
      <c r="Q133" s="76"/>
      <c r="R133" s="76"/>
      <c r="S133" s="76"/>
      <c r="T133" s="103"/>
      <c r="U133" s="156"/>
      <c r="V133" s="158"/>
      <c r="W133" s="9"/>
      <c r="X133" s="30"/>
      <c r="Y133" s="105"/>
      <c r="Z133" s="63"/>
      <c r="AA133" s="7"/>
      <c r="AB133" s="7"/>
      <c r="AC133" s="7"/>
      <c r="AD133" s="59"/>
      <c r="AE133" s="59"/>
      <c r="AF133" s="7"/>
      <c r="AG133" s="7"/>
      <c r="AH133" s="7"/>
      <c r="AI133" s="7"/>
      <c r="AJ133" s="7"/>
      <c r="AK133" s="7"/>
      <c r="AL133" s="59"/>
      <c r="AM133" s="249"/>
      <c r="AN133" s="250"/>
      <c r="AO133" s="241" t="s">
        <v>1871</v>
      </c>
      <c r="AP133" s="241"/>
      <c r="AQ133" s="241"/>
      <c r="AR133" s="242"/>
      <c r="AS133" s="167">
        <f>ROUND(I131*$U$128,0)-AO136</f>
        <v>337</v>
      </c>
      <c r="AT133" s="82"/>
    </row>
    <row r="134" spans="1:46" ht="17.2" customHeight="1" x14ac:dyDescent="0.3">
      <c r="A134" s="10">
        <v>21</v>
      </c>
      <c r="B134" s="12">
        <v>9784</v>
      </c>
      <c r="C134" s="151" t="s">
        <v>1870</v>
      </c>
      <c r="D134" s="129"/>
      <c r="E134" s="131"/>
      <c r="F134" s="130"/>
      <c r="G134" s="131"/>
      <c r="H134" s="44"/>
      <c r="I134" s="2"/>
      <c r="J134" s="2"/>
      <c r="K134" s="2"/>
      <c r="L134" s="43"/>
      <c r="M134" s="140"/>
      <c r="N134" s="140"/>
      <c r="O134" s="140"/>
      <c r="P134" s="140"/>
      <c r="Q134" s="140"/>
      <c r="R134" s="140"/>
      <c r="S134" s="140"/>
      <c r="T134" s="83"/>
      <c r="U134" s="156"/>
      <c r="V134" s="158"/>
      <c r="W134" s="281" t="s">
        <v>1864</v>
      </c>
      <c r="X134" s="282"/>
      <c r="Y134" s="282"/>
      <c r="Z134" s="282"/>
      <c r="AA134" s="283"/>
      <c r="AB134" s="247" t="s">
        <v>1863</v>
      </c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126" t="s">
        <v>813</v>
      </c>
      <c r="AM134" s="255">
        <f>AM131</f>
        <v>0.7</v>
      </c>
      <c r="AN134" s="289"/>
      <c r="AO134" s="262"/>
      <c r="AP134" s="241"/>
      <c r="AQ134" s="241"/>
      <c r="AR134" s="242"/>
      <c r="AS134" s="167">
        <f>ROUND(ROUND(I131*$U$128,0)*AM134,0)-AO136</f>
        <v>234</v>
      </c>
      <c r="AT134" s="82"/>
    </row>
    <row r="135" spans="1:46" ht="17.2" customHeight="1" x14ac:dyDescent="0.3">
      <c r="A135" s="10">
        <v>21</v>
      </c>
      <c r="B135" s="12">
        <v>9785</v>
      </c>
      <c r="C135" s="151" t="s">
        <v>1869</v>
      </c>
      <c r="D135" s="129"/>
      <c r="E135" s="131"/>
      <c r="F135" s="130"/>
      <c r="G135" s="131"/>
      <c r="H135" s="44"/>
      <c r="I135" s="2"/>
      <c r="J135" s="2"/>
      <c r="K135" s="2"/>
      <c r="L135" s="43"/>
      <c r="M135" s="140"/>
      <c r="N135" s="140"/>
      <c r="O135" s="140"/>
      <c r="P135" s="140"/>
      <c r="Q135" s="140"/>
      <c r="R135" s="140"/>
      <c r="S135" s="140"/>
      <c r="T135" s="83"/>
      <c r="U135" s="156"/>
      <c r="V135" s="158"/>
      <c r="W135" s="281"/>
      <c r="X135" s="282"/>
      <c r="Y135" s="282"/>
      <c r="Z135" s="282"/>
      <c r="AA135" s="283"/>
      <c r="AB135" s="247" t="s">
        <v>1861</v>
      </c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53" t="s">
        <v>813</v>
      </c>
      <c r="AM135" s="290">
        <f>AM132</f>
        <v>0.5</v>
      </c>
      <c r="AN135" s="291"/>
      <c r="AO135" s="134"/>
      <c r="AP135" s="130"/>
      <c r="AQ135" s="130"/>
      <c r="AR135" s="131"/>
      <c r="AS135" s="167">
        <f>ROUND(ROUND(I131*$U$128,0)*AM135,0)-AO136</f>
        <v>166</v>
      </c>
      <c r="AT135" s="82"/>
    </row>
    <row r="136" spans="1:46" ht="17.2" customHeight="1" x14ac:dyDescent="0.3">
      <c r="A136" s="10">
        <v>21</v>
      </c>
      <c r="B136" s="12">
        <v>9786</v>
      </c>
      <c r="C136" s="151" t="s">
        <v>1868</v>
      </c>
      <c r="D136" s="129"/>
      <c r="E136" s="131"/>
      <c r="F136" s="130"/>
      <c r="G136" s="131"/>
      <c r="H136" s="44"/>
      <c r="I136" s="2"/>
      <c r="J136" s="36"/>
      <c r="K136" s="36"/>
      <c r="L136" s="43"/>
      <c r="M136" s="239" t="s">
        <v>1867</v>
      </c>
      <c r="N136" s="239"/>
      <c r="O136" s="239"/>
      <c r="P136" s="239"/>
      <c r="Q136" s="239"/>
      <c r="R136" s="239"/>
      <c r="S136" s="239"/>
      <c r="T136" s="240"/>
      <c r="U136" s="156"/>
      <c r="V136" s="158"/>
      <c r="W136" s="46"/>
      <c r="X136" s="47"/>
      <c r="Y136" s="7"/>
      <c r="Z136" s="7"/>
      <c r="AA136" s="7"/>
      <c r="AB136" s="7"/>
      <c r="AC136" s="7"/>
      <c r="AD136" s="59"/>
      <c r="AE136" s="59"/>
      <c r="AF136" s="7"/>
      <c r="AG136" s="7"/>
      <c r="AH136" s="7"/>
      <c r="AI136" s="7"/>
      <c r="AJ136" s="7"/>
      <c r="AK136" s="7"/>
      <c r="AL136" s="59"/>
      <c r="AM136" s="249"/>
      <c r="AN136" s="250"/>
      <c r="AO136" s="36">
        <f>AO124</f>
        <v>5</v>
      </c>
      <c r="AP136" s="69" t="s">
        <v>1866</v>
      </c>
      <c r="AQ136" s="130"/>
      <c r="AR136" s="131"/>
      <c r="AS136" s="167">
        <f>ROUND(ROUND(I131*S138,0)*$U$128,0)-AO136</f>
        <v>325</v>
      </c>
      <c r="AT136" s="82"/>
    </row>
    <row r="137" spans="1:46" ht="17.2" customHeight="1" x14ac:dyDescent="0.3">
      <c r="A137" s="10">
        <v>21</v>
      </c>
      <c r="B137" s="12">
        <v>9787</v>
      </c>
      <c r="C137" s="151" t="s">
        <v>1865</v>
      </c>
      <c r="D137" s="129"/>
      <c r="E137" s="131"/>
      <c r="F137" s="130"/>
      <c r="G137" s="131"/>
      <c r="H137" s="44"/>
      <c r="I137" s="2"/>
      <c r="J137" s="2"/>
      <c r="K137" s="2"/>
      <c r="L137" s="43"/>
      <c r="M137" s="241"/>
      <c r="N137" s="241"/>
      <c r="O137" s="241"/>
      <c r="P137" s="241"/>
      <c r="Q137" s="241"/>
      <c r="R137" s="241"/>
      <c r="S137" s="241"/>
      <c r="T137" s="242"/>
      <c r="U137" s="156"/>
      <c r="V137" s="158"/>
      <c r="W137" s="281" t="s">
        <v>1864</v>
      </c>
      <c r="X137" s="282"/>
      <c r="Y137" s="282"/>
      <c r="Z137" s="282"/>
      <c r="AA137" s="283"/>
      <c r="AB137" s="247" t="s">
        <v>1863</v>
      </c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126" t="s">
        <v>813</v>
      </c>
      <c r="AM137" s="255">
        <f>AM134</f>
        <v>0.7</v>
      </c>
      <c r="AN137" s="289"/>
      <c r="AO137" s="44"/>
      <c r="AP137" s="130"/>
      <c r="AQ137" s="130"/>
      <c r="AR137" s="131"/>
      <c r="AS137" s="167">
        <f>ROUND(ROUND(ROUND(I131*S138,0)*$U$128,0)*AM137,0)-AO136</f>
        <v>226</v>
      </c>
      <c r="AT137" s="82"/>
    </row>
    <row r="138" spans="1:46" ht="17.2" customHeight="1" x14ac:dyDescent="0.3">
      <c r="A138" s="10">
        <v>21</v>
      </c>
      <c r="B138" s="12">
        <v>9788</v>
      </c>
      <c r="C138" s="151" t="s">
        <v>1862</v>
      </c>
      <c r="D138" s="129"/>
      <c r="E138" s="131"/>
      <c r="F138" s="130"/>
      <c r="G138" s="131"/>
      <c r="H138" s="44"/>
      <c r="I138" s="2"/>
      <c r="J138" s="2"/>
      <c r="K138" s="2"/>
      <c r="L138" s="43"/>
      <c r="M138" s="11"/>
      <c r="N138" s="11"/>
      <c r="O138" s="11"/>
      <c r="P138" s="11"/>
      <c r="Q138" s="11"/>
      <c r="R138" s="126" t="s">
        <v>813</v>
      </c>
      <c r="S138" s="236">
        <f>S132</f>
        <v>0.96499999999999997</v>
      </c>
      <c r="T138" s="237"/>
      <c r="U138" s="156"/>
      <c r="V138" s="158"/>
      <c r="W138" s="292"/>
      <c r="X138" s="293"/>
      <c r="Y138" s="293"/>
      <c r="Z138" s="293"/>
      <c r="AA138" s="294"/>
      <c r="AB138" s="247" t="s">
        <v>1861</v>
      </c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59" t="s">
        <v>813</v>
      </c>
      <c r="AM138" s="249">
        <f>AM135</f>
        <v>0.5</v>
      </c>
      <c r="AN138" s="250"/>
      <c r="AO138" s="42"/>
      <c r="AP138" s="149"/>
      <c r="AQ138" s="149"/>
      <c r="AR138" s="150"/>
      <c r="AS138" s="167">
        <f>ROUND(ROUND(ROUND(I131*S138,0)*$U$128,0)*AM138,0)-AO136</f>
        <v>160</v>
      </c>
      <c r="AT138" s="82"/>
    </row>
    <row r="139" spans="1:46" ht="17.2" customHeight="1" x14ac:dyDescent="0.3">
      <c r="A139" s="10">
        <v>21</v>
      </c>
      <c r="B139" s="12">
        <v>9341</v>
      </c>
      <c r="C139" s="151" t="s">
        <v>1860</v>
      </c>
      <c r="D139" s="129"/>
      <c r="E139" s="131"/>
      <c r="F139" s="130"/>
      <c r="G139" s="131"/>
      <c r="H139" s="243" t="s">
        <v>884</v>
      </c>
      <c r="I139" s="239"/>
      <c r="J139" s="239"/>
      <c r="K139" s="239"/>
      <c r="L139" s="240"/>
      <c r="M139" s="34"/>
      <c r="N139" s="76"/>
      <c r="O139" s="76"/>
      <c r="P139" s="76"/>
      <c r="Q139" s="76"/>
      <c r="R139" s="76"/>
      <c r="S139" s="76"/>
      <c r="T139" s="103"/>
      <c r="U139" s="156"/>
      <c r="V139" s="158"/>
      <c r="W139" s="9"/>
      <c r="X139" s="30"/>
      <c r="Y139" s="105"/>
      <c r="Z139" s="63"/>
      <c r="AA139" s="7"/>
      <c r="AB139" s="34"/>
      <c r="AC139" s="34"/>
      <c r="AD139" s="53"/>
      <c r="AE139" s="53"/>
      <c r="AF139" s="34"/>
      <c r="AG139" s="34"/>
      <c r="AH139" s="34"/>
      <c r="AI139" s="34"/>
      <c r="AJ139" s="34"/>
      <c r="AK139" s="34"/>
      <c r="AL139" s="53"/>
      <c r="AM139" s="290"/>
      <c r="AN139" s="290"/>
      <c r="AO139" s="127"/>
      <c r="AP139" s="127"/>
      <c r="AQ139" s="127"/>
      <c r="AR139" s="128"/>
      <c r="AS139" s="178">
        <f>ROUND(I143*$U$128,0)</f>
        <v>326</v>
      </c>
      <c r="AT139" s="82"/>
    </row>
    <row r="140" spans="1:46" ht="17.2" customHeight="1" x14ac:dyDescent="0.3">
      <c r="A140" s="10">
        <v>21</v>
      </c>
      <c r="B140" s="12">
        <v>9342</v>
      </c>
      <c r="C140" s="151" t="s">
        <v>1859</v>
      </c>
      <c r="D140" s="129"/>
      <c r="E140" s="131"/>
      <c r="F140" s="130"/>
      <c r="G140" s="131"/>
      <c r="H140" s="262"/>
      <c r="I140" s="241"/>
      <c r="J140" s="241"/>
      <c r="K140" s="241"/>
      <c r="L140" s="242"/>
      <c r="M140" s="140"/>
      <c r="N140" s="140"/>
      <c r="O140" s="140"/>
      <c r="P140" s="140"/>
      <c r="Q140" s="140"/>
      <c r="R140" s="140"/>
      <c r="S140" s="140"/>
      <c r="T140" s="83"/>
      <c r="U140" s="97"/>
      <c r="V140" s="83"/>
      <c r="W140" s="281" t="s">
        <v>871</v>
      </c>
      <c r="X140" s="282"/>
      <c r="Y140" s="282"/>
      <c r="Z140" s="282"/>
      <c r="AA140" s="282"/>
      <c r="AB140" s="247" t="s">
        <v>870</v>
      </c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53" t="s">
        <v>810</v>
      </c>
      <c r="AM140" s="290">
        <f>AM137</f>
        <v>0.7</v>
      </c>
      <c r="AN140" s="290"/>
      <c r="AO140" s="127"/>
      <c r="AP140" s="127"/>
      <c r="AQ140" s="127"/>
      <c r="AR140" s="128"/>
      <c r="AS140" s="178">
        <f>ROUND(ROUND(I143*$U$128,0)*AM140,0)</f>
        <v>228</v>
      </c>
      <c r="AT140" s="82"/>
    </row>
    <row r="141" spans="1:46" ht="17.2" customHeight="1" x14ac:dyDescent="0.3">
      <c r="A141" s="10">
        <v>21</v>
      </c>
      <c r="B141" s="12">
        <v>9789</v>
      </c>
      <c r="C141" s="151" t="s">
        <v>1858</v>
      </c>
      <c r="D141" s="129"/>
      <c r="E141" s="131"/>
      <c r="F141" s="130"/>
      <c r="G141" s="131"/>
      <c r="H141" s="134"/>
      <c r="I141" s="135"/>
      <c r="J141" s="135"/>
      <c r="K141" s="135"/>
      <c r="L141" s="136"/>
      <c r="M141" s="140"/>
      <c r="N141" s="140"/>
      <c r="O141" s="140"/>
      <c r="P141" s="140"/>
      <c r="Q141" s="140"/>
      <c r="R141" s="140"/>
      <c r="S141" s="140"/>
      <c r="T141" s="83"/>
      <c r="U141" s="84"/>
      <c r="V141" s="83"/>
      <c r="W141" s="281"/>
      <c r="X141" s="282"/>
      <c r="Y141" s="282"/>
      <c r="Z141" s="282"/>
      <c r="AA141" s="282"/>
      <c r="AB141" s="247" t="s">
        <v>868</v>
      </c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53" t="s">
        <v>810</v>
      </c>
      <c r="AM141" s="290">
        <f>AM138</f>
        <v>0.5</v>
      </c>
      <c r="AN141" s="290"/>
      <c r="AO141" s="127"/>
      <c r="AP141" s="127"/>
      <c r="AQ141" s="127"/>
      <c r="AR141" s="128"/>
      <c r="AS141" s="178">
        <f>ROUND(ROUND(I143*$U$128,0)*AM141,0)</f>
        <v>163</v>
      </c>
      <c r="AT141" s="82"/>
    </row>
    <row r="142" spans="1:46" ht="17.2" customHeight="1" x14ac:dyDescent="0.3">
      <c r="A142" s="10">
        <v>21</v>
      </c>
      <c r="B142" s="12">
        <v>9343</v>
      </c>
      <c r="C142" s="151" t="s">
        <v>1857</v>
      </c>
      <c r="D142" s="129"/>
      <c r="E142" s="131"/>
      <c r="F142" s="130"/>
      <c r="G142" s="131"/>
      <c r="H142" s="44"/>
      <c r="I142" s="2"/>
      <c r="J142" s="2"/>
      <c r="K142" s="140"/>
      <c r="L142" s="83"/>
      <c r="M142" s="239" t="s">
        <v>837</v>
      </c>
      <c r="N142" s="239"/>
      <c r="O142" s="239"/>
      <c r="P142" s="239"/>
      <c r="Q142" s="239"/>
      <c r="R142" s="239"/>
      <c r="S142" s="239"/>
      <c r="T142" s="240"/>
      <c r="U142" s="84"/>
      <c r="V142" s="83"/>
      <c r="W142" s="46"/>
      <c r="X142" s="47"/>
      <c r="Y142" s="7"/>
      <c r="Z142" s="7"/>
      <c r="AA142" s="7"/>
      <c r="AB142" s="34"/>
      <c r="AC142" s="34"/>
      <c r="AD142" s="53"/>
      <c r="AE142" s="53"/>
      <c r="AF142" s="34"/>
      <c r="AG142" s="34"/>
      <c r="AH142" s="34"/>
      <c r="AI142" s="34"/>
      <c r="AJ142" s="34"/>
      <c r="AK142" s="34"/>
      <c r="AL142" s="53"/>
      <c r="AM142" s="290"/>
      <c r="AN142" s="290"/>
      <c r="AO142" s="127"/>
      <c r="AP142" s="127"/>
      <c r="AQ142" s="127"/>
      <c r="AR142" s="128"/>
      <c r="AS142" s="178">
        <f>ROUND(ROUND(I143*S144,0)*$U$128,0)</f>
        <v>315</v>
      </c>
      <c r="AT142" s="82"/>
    </row>
    <row r="143" spans="1:46" ht="17.2" customHeight="1" x14ac:dyDescent="0.3">
      <c r="A143" s="10">
        <v>21</v>
      </c>
      <c r="B143" s="12">
        <v>9344</v>
      </c>
      <c r="C143" s="151" t="s">
        <v>1856</v>
      </c>
      <c r="D143" s="129"/>
      <c r="E143" s="131"/>
      <c r="F143" s="130"/>
      <c r="G143" s="131"/>
      <c r="H143" s="44"/>
      <c r="I143" s="295">
        <f>'5療養介護(基本)'!I142</f>
        <v>466</v>
      </c>
      <c r="J143" s="295"/>
      <c r="K143" s="2" t="s">
        <v>809</v>
      </c>
      <c r="L143" s="43"/>
      <c r="M143" s="241"/>
      <c r="N143" s="241"/>
      <c r="O143" s="241"/>
      <c r="P143" s="241"/>
      <c r="Q143" s="241"/>
      <c r="R143" s="241"/>
      <c r="S143" s="241"/>
      <c r="T143" s="242"/>
      <c r="U143" s="44"/>
      <c r="V143" s="43"/>
      <c r="W143" s="281" t="s">
        <v>1850</v>
      </c>
      <c r="X143" s="282"/>
      <c r="Y143" s="282"/>
      <c r="Z143" s="282"/>
      <c r="AA143" s="282"/>
      <c r="AB143" s="247" t="s">
        <v>1849</v>
      </c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53" t="s">
        <v>819</v>
      </c>
      <c r="AM143" s="290">
        <f>AM140</f>
        <v>0.7</v>
      </c>
      <c r="AN143" s="290"/>
      <c r="AO143" s="127"/>
      <c r="AP143" s="127"/>
      <c r="AQ143" s="127"/>
      <c r="AR143" s="128"/>
      <c r="AS143" s="178">
        <f>ROUND(ROUND(ROUND(I143*S144,0)*$U$128,0)*AM143,0)</f>
        <v>221</v>
      </c>
      <c r="AT143" s="82"/>
    </row>
    <row r="144" spans="1:46" ht="17.2" customHeight="1" x14ac:dyDescent="0.3">
      <c r="A144" s="10">
        <v>21</v>
      </c>
      <c r="B144" s="12">
        <v>9790</v>
      </c>
      <c r="C144" s="151" t="s">
        <v>1855</v>
      </c>
      <c r="D144" s="129"/>
      <c r="E144" s="131"/>
      <c r="F144" s="130"/>
      <c r="G144" s="131"/>
      <c r="H144" s="44"/>
      <c r="I144" s="2"/>
      <c r="J144" s="2"/>
      <c r="K144" s="2"/>
      <c r="L144" s="43"/>
      <c r="M144" s="11"/>
      <c r="N144" s="11"/>
      <c r="O144" s="11"/>
      <c r="P144" s="11"/>
      <c r="Q144" s="11"/>
      <c r="R144" s="126" t="s">
        <v>819</v>
      </c>
      <c r="S144" s="236">
        <f>S138</f>
        <v>0.96499999999999997</v>
      </c>
      <c r="T144" s="237"/>
      <c r="U144" s="44"/>
      <c r="V144" s="43"/>
      <c r="W144" s="281"/>
      <c r="X144" s="282"/>
      <c r="Y144" s="282"/>
      <c r="Z144" s="282"/>
      <c r="AA144" s="282"/>
      <c r="AB144" s="247" t="s">
        <v>1854</v>
      </c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53" t="s">
        <v>819</v>
      </c>
      <c r="AM144" s="290">
        <f>AM141</f>
        <v>0.5</v>
      </c>
      <c r="AN144" s="290"/>
      <c r="AO144" s="63"/>
      <c r="AP144" s="63"/>
      <c r="AQ144" s="63"/>
      <c r="AR144" s="117"/>
      <c r="AS144" s="178">
        <f>ROUND(ROUND(ROUND(I143*S144,0)*$U$128,0)*AM144,0)</f>
        <v>158</v>
      </c>
      <c r="AT144" s="82"/>
    </row>
    <row r="145" spans="1:46" ht="17.2" customHeight="1" x14ac:dyDescent="0.3">
      <c r="A145" s="10">
        <v>21</v>
      </c>
      <c r="B145" s="12">
        <v>9791</v>
      </c>
      <c r="C145" s="151" t="s">
        <v>1853</v>
      </c>
      <c r="D145" s="129"/>
      <c r="E145" s="131"/>
      <c r="F145" s="130"/>
      <c r="G145" s="131"/>
      <c r="H145" s="129"/>
      <c r="I145" s="130"/>
      <c r="J145" s="130"/>
      <c r="K145" s="130"/>
      <c r="L145" s="131"/>
      <c r="M145" s="34"/>
      <c r="N145" s="76"/>
      <c r="O145" s="76"/>
      <c r="P145" s="76"/>
      <c r="Q145" s="76"/>
      <c r="R145" s="76"/>
      <c r="S145" s="76"/>
      <c r="T145" s="103"/>
      <c r="U145" s="156"/>
      <c r="V145" s="158"/>
      <c r="W145" s="9"/>
      <c r="X145" s="30"/>
      <c r="Y145" s="105"/>
      <c r="Z145" s="63"/>
      <c r="AA145" s="7"/>
      <c r="AB145" s="7"/>
      <c r="AC145" s="7"/>
      <c r="AD145" s="59"/>
      <c r="AE145" s="59"/>
      <c r="AF145" s="7"/>
      <c r="AG145" s="7"/>
      <c r="AH145" s="7"/>
      <c r="AI145" s="7"/>
      <c r="AJ145" s="7"/>
      <c r="AK145" s="7"/>
      <c r="AL145" s="59"/>
      <c r="AM145" s="249"/>
      <c r="AN145" s="250"/>
      <c r="AO145" s="241" t="s">
        <v>1852</v>
      </c>
      <c r="AP145" s="241"/>
      <c r="AQ145" s="241"/>
      <c r="AR145" s="242"/>
      <c r="AS145" s="167">
        <f>ROUND(I143*$U$128,0)-AO148</f>
        <v>321</v>
      </c>
      <c r="AT145" s="82"/>
    </row>
    <row r="146" spans="1:46" ht="17.2" customHeight="1" x14ac:dyDescent="0.3">
      <c r="A146" s="10">
        <v>21</v>
      </c>
      <c r="B146" s="12">
        <v>9792</v>
      </c>
      <c r="C146" s="151" t="s">
        <v>1851</v>
      </c>
      <c r="D146" s="129"/>
      <c r="E146" s="131"/>
      <c r="F146" s="130"/>
      <c r="G146" s="131"/>
      <c r="H146" s="129"/>
      <c r="I146" s="130"/>
      <c r="J146" s="130"/>
      <c r="K146" s="130"/>
      <c r="L146" s="131"/>
      <c r="M146" s="140"/>
      <c r="N146" s="140"/>
      <c r="O146" s="140"/>
      <c r="P146" s="140"/>
      <c r="Q146" s="140"/>
      <c r="R146" s="140"/>
      <c r="S146" s="140"/>
      <c r="T146" s="83"/>
      <c r="U146" s="97"/>
      <c r="V146" s="83"/>
      <c r="W146" s="281" t="s">
        <v>1850</v>
      </c>
      <c r="X146" s="282"/>
      <c r="Y146" s="282"/>
      <c r="Z146" s="282"/>
      <c r="AA146" s="283"/>
      <c r="AB146" s="247" t="s">
        <v>1849</v>
      </c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126" t="s">
        <v>819</v>
      </c>
      <c r="AM146" s="255">
        <f>AM143</f>
        <v>0.7</v>
      </c>
      <c r="AN146" s="289"/>
      <c r="AO146" s="262"/>
      <c r="AP146" s="241"/>
      <c r="AQ146" s="241"/>
      <c r="AR146" s="242"/>
      <c r="AS146" s="167">
        <f>ROUND(ROUND(I143*$U$128,0)*AM146,0)-AO148</f>
        <v>223</v>
      </c>
      <c r="AT146" s="82"/>
    </row>
    <row r="147" spans="1:46" ht="17.2" customHeight="1" x14ac:dyDescent="0.3">
      <c r="A147" s="10">
        <v>21</v>
      </c>
      <c r="B147" s="12">
        <v>9793</v>
      </c>
      <c r="C147" s="151" t="s">
        <v>1848</v>
      </c>
      <c r="D147" s="129"/>
      <c r="E147" s="131"/>
      <c r="F147" s="130"/>
      <c r="G147" s="131"/>
      <c r="H147" s="134"/>
      <c r="I147" s="135"/>
      <c r="J147" s="135"/>
      <c r="K147" s="135"/>
      <c r="L147" s="136"/>
      <c r="M147" s="140"/>
      <c r="N147" s="140"/>
      <c r="O147" s="140"/>
      <c r="P147" s="140"/>
      <c r="Q147" s="140"/>
      <c r="R147" s="140"/>
      <c r="S147" s="140"/>
      <c r="T147" s="83"/>
      <c r="U147" s="44"/>
      <c r="V147" s="43"/>
      <c r="W147" s="281"/>
      <c r="X147" s="282"/>
      <c r="Y147" s="282"/>
      <c r="Z147" s="282"/>
      <c r="AA147" s="283"/>
      <c r="AB147" s="247" t="s">
        <v>868</v>
      </c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53" t="s">
        <v>810</v>
      </c>
      <c r="AM147" s="290">
        <f>AM144</f>
        <v>0.5</v>
      </c>
      <c r="AN147" s="291"/>
      <c r="AO147" s="134"/>
      <c r="AP147" s="130"/>
      <c r="AQ147" s="130"/>
      <c r="AR147" s="131"/>
      <c r="AS147" s="167">
        <f>ROUND(ROUND(I143*$U$128,0)*AM147,0)-AO148</f>
        <v>158</v>
      </c>
      <c r="AT147" s="82"/>
    </row>
    <row r="148" spans="1:46" ht="17.2" customHeight="1" x14ac:dyDescent="0.3">
      <c r="A148" s="10">
        <v>21</v>
      </c>
      <c r="B148" s="12">
        <v>9794</v>
      </c>
      <c r="C148" s="151" t="s">
        <v>1847</v>
      </c>
      <c r="D148" s="129"/>
      <c r="E148" s="131"/>
      <c r="F148" s="130"/>
      <c r="G148" s="131"/>
      <c r="H148" s="44"/>
      <c r="I148" s="2"/>
      <c r="J148" s="36"/>
      <c r="K148" s="36"/>
      <c r="L148" s="43"/>
      <c r="M148" s="239" t="s">
        <v>837</v>
      </c>
      <c r="N148" s="239"/>
      <c r="O148" s="239"/>
      <c r="P148" s="239"/>
      <c r="Q148" s="239"/>
      <c r="R148" s="239"/>
      <c r="S148" s="239"/>
      <c r="T148" s="240"/>
      <c r="U148" s="106"/>
      <c r="V148" s="96"/>
      <c r="W148" s="46"/>
      <c r="X148" s="47"/>
      <c r="Y148" s="7"/>
      <c r="Z148" s="7"/>
      <c r="AA148" s="7"/>
      <c r="AB148" s="7"/>
      <c r="AC148" s="7"/>
      <c r="AD148" s="59"/>
      <c r="AE148" s="59"/>
      <c r="AF148" s="7"/>
      <c r="AG148" s="7"/>
      <c r="AH148" s="7"/>
      <c r="AI148" s="7"/>
      <c r="AJ148" s="7"/>
      <c r="AK148" s="7"/>
      <c r="AL148" s="59"/>
      <c r="AM148" s="249"/>
      <c r="AN148" s="250"/>
      <c r="AO148" s="36">
        <f>AO136</f>
        <v>5</v>
      </c>
      <c r="AP148" s="69" t="s">
        <v>873</v>
      </c>
      <c r="AQ148" s="130"/>
      <c r="AR148" s="131"/>
      <c r="AS148" s="167">
        <f>ROUND(ROUND(I143*S150,0)*$U$128,0)-AO148</f>
        <v>310</v>
      </c>
      <c r="AT148" s="82"/>
    </row>
    <row r="149" spans="1:46" ht="17.2" customHeight="1" x14ac:dyDescent="0.3">
      <c r="A149" s="10">
        <v>21</v>
      </c>
      <c r="B149" s="12">
        <v>9795</v>
      </c>
      <c r="C149" s="151" t="s">
        <v>1846</v>
      </c>
      <c r="D149" s="129"/>
      <c r="E149" s="131"/>
      <c r="F149" s="130"/>
      <c r="G149" s="131"/>
      <c r="H149" s="44"/>
      <c r="I149" s="2"/>
      <c r="J149" s="2"/>
      <c r="K149" s="2"/>
      <c r="L149" s="43"/>
      <c r="M149" s="241"/>
      <c r="N149" s="241"/>
      <c r="O149" s="241"/>
      <c r="P149" s="241"/>
      <c r="Q149" s="241"/>
      <c r="R149" s="241"/>
      <c r="S149" s="241"/>
      <c r="T149" s="242"/>
      <c r="U149" s="44"/>
      <c r="V149" s="43"/>
      <c r="W149" s="281" t="s">
        <v>871</v>
      </c>
      <c r="X149" s="282"/>
      <c r="Y149" s="282"/>
      <c r="Z149" s="282"/>
      <c r="AA149" s="283"/>
      <c r="AB149" s="247" t="s">
        <v>870</v>
      </c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126" t="s">
        <v>810</v>
      </c>
      <c r="AM149" s="255">
        <f>AM146</f>
        <v>0.7</v>
      </c>
      <c r="AN149" s="289"/>
      <c r="AO149" s="44"/>
      <c r="AP149" s="130"/>
      <c r="AQ149" s="130"/>
      <c r="AR149" s="131"/>
      <c r="AS149" s="167">
        <f>ROUND(ROUND(ROUND(I143*S150,0)*$U$128,0)*AM149,0)-AO148</f>
        <v>216</v>
      </c>
      <c r="AT149" s="82"/>
    </row>
    <row r="150" spans="1:46" ht="17.2" customHeight="1" x14ac:dyDescent="0.3">
      <c r="A150" s="10">
        <v>21</v>
      </c>
      <c r="B150" s="12">
        <v>9796</v>
      </c>
      <c r="C150" s="151" t="s">
        <v>1845</v>
      </c>
      <c r="D150" s="129"/>
      <c r="E150" s="131"/>
      <c r="F150" s="130"/>
      <c r="G150" s="131"/>
      <c r="H150" s="42"/>
      <c r="I150" s="8"/>
      <c r="J150" s="8"/>
      <c r="K150" s="8"/>
      <c r="L150" s="20"/>
      <c r="M150" s="11"/>
      <c r="N150" s="11"/>
      <c r="O150" s="11"/>
      <c r="P150" s="11"/>
      <c r="Q150" s="11"/>
      <c r="R150" s="126" t="s">
        <v>810</v>
      </c>
      <c r="S150" s="236">
        <f>S144</f>
        <v>0.96499999999999997</v>
      </c>
      <c r="T150" s="237"/>
      <c r="U150" s="44"/>
      <c r="V150" s="43"/>
      <c r="W150" s="292"/>
      <c r="X150" s="293"/>
      <c r="Y150" s="293"/>
      <c r="Z150" s="293"/>
      <c r="AA150" s="294"/>
      <c r="AB150" s="247" t="s">
        <v>868</v>
      </c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59" t="s">
        <v>810</v>
      </c>
      <c r="AM150" s="249">
        <f>AM147</f>
        <v>0.5</v>
      </c>
      <c r="AN150" s="250"/>
      <c r="AO150" s="42"/>
      <c r="AP150" s="149"/>
      <c r="AQ150" s="149"/>
      <c r="AR150" s="150"/>
      <c r="AS150" s="167">
        <f>ROUND(ROUND(ROUND(I143*S150,0)*$U$128,0)*AM150,0)-AO148</f>
        <v>153</v>
      </c>
      <c r="AT150" s="82"/>
    </row>
    <row r="151" spans="1:46" ht="17.2" customHeight="1" x14ac:dyDescent="0.3">
      <c r="A151" s="10">
        <v>21</v>
      </c>
      <c r="B151" s="12">
        <v>9411</v>
      </c>
      <c r="C151" s="151" t="s">
        <v>1844</v>
      </c>
      <c r="D151" s="129"/>
      <c r="E151" s="131"/>
      <c r="F151" s="264" t="s">
        <v>1000</v>
      </c>
      <c r="G151" s="264"/>
      <c r="H151" s="48" t="s">
        <v>923</v>
      </c>
      <c r="I151" s="34"/>
      <c r="J151" s="34"/>
      <c r="K151" s="34"/>
      <c r="L151" s="34"/>
      <c r="M151" s="34"/>
      <c r="N151" s="55"/>
      <c r="O151" s="55"/>
      <c r="P151" s="55"/>
      <c r="Q151" s="55"/>
      <c r="R151" s="55"/>
      <c r="S151" s="55"/>
      <c r="T151" s="95"/>
      <c r="U151" s="44"/>
      <c r="V151" s="43"/>
      <c r="W151" s="46"/>
      <c r="X151" s="47"/>
      <c r="Y151" s="7"/>
      <c r="Z151" s="7"/>
      <c r="AA151" s="7"/>
      <c r="AB151" s="34"/>
      <c r="AC151" s="34"/>
      <c r="AD151" s="53"/>
      <c r="AE151" s="53"/>
      <c r="AF151" s="34"/>
      <c r="AG151" s="34"/>
      <c r="AH151" s="34"/>
      <c r="AI151" s="34"/>
      <c r="AJ151" s="34"/>
      <c r="AK151" s="34"/>
      <c r="AL151" s="53"/>
      <c r="AM151" s="290"/>
      <c r="AN151" s="290"/>
      <c r="AO151" s="127"/>
      <c r="AP151" s="127"/>
      <c r="AQ151" s="127"/>
      <c r="AR151" s="128"/>
      <c r="AS151" s="167">
        <f>ROUND(J152*$U$128,0)</f>
        <v>306</v>
      </c>
      <c r="AT151" s="82"/>
    </row>
    <row r="152" spans="1:46" ht="17.2" customHeight="1" x14ac:dyDescent="0.3">
      <c r="A152" s="10">
        <v>21</v>
      </c>
      <c r="B152" s="12">
        <v>9412</v>
      </c>
      <c r="C152" s="151" t="s">
        <v>1843</v>
      </c>
      <c r="D152" s="129"/>
      <c r="E152" s="131"/>
      <c r="F152" s="266"/>
      <c r="G152" s="266"/>
      <c r="H152" s="44"/>
      <c r="I152" s="2"/>
      <c r="J152" s="295">
        <f>'5療養介護(基本)'!I153</f>
        <v>437</v>
      </c>
      <c r="K152" s="295"/>
      <c r="L152" s="2" t="s">
        <v>809</v>
      </c>
      <c r="M152" s="2"/>
      <c r="N152" s="159"/>
      <c r="O152" s="159"/>
      <c r="P152" s="159"/>
      <c r="Q152" s="159"/>
      <c r="R152" s="159"/>
      <c r="S152" s="159"/>
      <c r="T152" s="89"/>
      <c r="U152" s="159"/>
      <c r="V152" s="89"/>
      <c r="W152" s="281" t="s">
        <v>871</v>
      </c>
      <c r="X152" s="282"/>
      <c r="Y152" s="282"/>
      <c r="Z152" s="282"/>
      <c r="AA152" s="282"/>
      <c r="AB152" s="247" t="s">
        <v>870</v>
      </c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53" t="s">
        <v>810</v>
      </c>
      <c r="AM152" s="290">
        <f>AM149</f>
        <v>0.7</v>
      </c>
      <c r="AN152" s="290"/>
      <c r="AO152" s="127"/>
      <c r="AP152" s="127"/>
      <c r="AQ152" s="127"/>
      <c r="AR152" s="128"/>
      <c r="AS152" s="33">
        <f>ROUND(ROUND(J152*$U$128,0)*AM152,0)</f>
        <v>214</v>
      </c>
      <c r="AT152" s="82"/>
    </row>
    <row r="153" spans="1:46" ht="17.2" customHeight="1" x14ac:dyDescent="0.3">
      <c r="A153" s="10">
        <v>21</v>
      </c>
      <c r="B153" s="12">
        <v>9797</v>
      </c>
      <c r="C153" s="151" t="s">
        <v>1842</v>
      </c>
      <c r="D153" s="129"/>
      <c r="E153" s="131"/>
      <c r="F153" s="266"/>
      <c r="G153" s="266"/>
      <c r="H153" s="129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1"/>
      <c r="U153" s="159"/>
      <c r="V153" s="89"/>
      <c r="W153" s="281"/>
      <c r="X153" s="282"/>
      <c r="Y153" s="282"/>
      <c r="Z153" s="282"/>
      <c r="AA153" s="282"/>
      <c r="AB153" s="247" t="s">
        <v>868</v>
      </c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53" t="s">
        <v>810</v>
      </c>
      <c r="AM153" s="290">
        <f>AM150</f>
        <v>0.5</v>
      </c>
      <c r="AN153" s="290"/>
      <c r="AO153" s="63"/>
      <c r="AP153" s="63"/>
      <c r="AQ153" s="63"/>
      <c r="AR153" s="117"/>
      <c r="AS153" s="33">
        <f>ROUND(ROUND(J152*$U$128,0)*AM153,0)</f>
        <v>153</v>
      </c>
      <c r="AT153" s="82"/>
    </row>
    <row r="154" spans="1:46" ht="17.2" customHeight="1" x14ac:dyDescent="0.3">
      <c r="A154" s="10">
        <v>21</v>
      </c>
      <c r="B154" s="12">
        <v>9798</v>
      </c>
      <c r="C154" s="151" t="s">
        <v>1841</v>
      </c>
      <c r="D154" s="129"/>
      <c r="E154" s="131"/>
      <c r="F154" s="266"/>
      <c r="G154" s="266"/>
      <c r="H154" s="122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1"/>
      <c r="U154" s="2"/>
      <c r="V154" s="2"/>
      <c r="W154" s="9"/>
      <c r="X154" s="30"/>
      <c r="Y154" s="105"/>
      <c r="Z154" s="7"/>
      <c r="AA154" s="7"/>
      <c r="AB154" s="7"/>
      <c r="AC154" s="7"/>
      <c r="AD154" s="59"/>
      <c r="AE154" s="59"/>
      <c r="AF154" s="7"/>
      <c r="AG154" s="7"/>
      <c r="AH154" s="7"/>
      <c r="AI154" s="7"/>
      <c r="AJ154" s="7"/>
      <c r="AK154" s="7"/>
      <c r="AL154" s="59"/>
      <c r="AM154" s="249"/>
      <c r="AN154" s="250"/>
      <c r="AO154" s="239" t="s">
        <v>877</v>
      </c>
      <c r="AP154" s="239"/>
      <c r="AQ154" s="239"/>
      <c r="AR154" s="240"/>
      <c r="AS154" s="167">
        <f>ROUND(J152*$U$128,0)-AO156</f>
        <v>301</v>
      </c>
      <c r="AT154" s="82"/>
    </row>
    <row r="155" spans="1:46" ht="17.2" customHeight="1" x14ac:dyDescent="0.3">
      <c r="A155" s="10">
        <v>21</v>
      </c>
      <c r="B155" s="12">
        <v>9799</v>
      </c>
      <c r="C155" s="151" t="s">
        <v>1840</v>
      </c>
      <c r="D155" s="129"/>
      <c r="E155" s="131"/>
      <c r="F155" s="266"/>
      <c r="G155" s="266"/>
      <c r="H155" s="122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1"/>
      <c r="U155" s="159"/>
      <c r="V155" s="89"/>
      <c r="W155" s="282" t="s">
        <v>871</v>
      </c>
      <c r="X155" s="282"/>
      <c r="Y155" s="282"/>
      <c r="Z155" s="282"/>
      <c r="AA155" s="283"/>
      <c r="AB155" s="247" t="s">
        <v>870</v>
      </c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126" t="s">
        <v>810</v>
      </c>
      <c r="AM155" s="255">
        <f>AM152</f>
        <v>0.7</v>
      </c>
      <c r="AN155" s="289"/>
      <c r="AO155" s="262"/>
      <c r="AP155" s="241"/>
      <c r="AQ155" s="241"/>
      <c r="AR155" s="242"/>
      <c r="AS155" s="33">
        <f>ROUND(ROUND(J152*$U$128,0)*AM155,0)-AO156</f>
        <v>209</v>
      </c>
      <c r="AT155" s="82"/>
    </row>
    <row r="156" spans="1:46" ht="17.2" customHeight="1" x14ac:dyDescent="0.3">
      <c r="A156" s="10">
        <v>21</v>
      </c>
      <c r="B156" s="12">
        <v>9800</v>
      </c>
      <c r="C156" s="151" t="s">
        <v>1839</v>
      </c>
      <c r="D156" s="129"/>
      <c r="E156" s="131"/>
      <c r="F156" s="266"/>
      <c r="G156" s="266"/>
      <c r="H156" s="122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1"/>
      <c r="U156" s="159"/>
      <c r="V156" s="89"/>
      <c r="W156" s="293"/>
      <c r="X156" s="293"/>
      <c r="Y156" s="293"/>
      <c r="Z156" s="293"/>
      <c r="AA156" s="294"/>
      <c r="AB156" s="247" t="s">
        <v>868</v>
      </c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59" t="s">
        <v>810</v>
      </c>
      <c r="AM156" s="249">
        <f>AM153</f>
        <v>0.5</v>
      </c>
      <c r="AN156" s="250"/>
      <c r="AO156" s="36">
        <f>AO148</f>
        <v>5</v>
      </c>
      <c r="AP156" s="11" t="s">
        <v>873</v>
      </c>
      <c r="AQ156" s="149"/>
      <c r="AR156" s="150"/>
      <c r="AS156" s="33">
        <f>ROUND(ROUND(J152*$U$128,0)*AM156,0)-AO156</f>
        <v>148</v>
      </c>
      <c r="AT156" s="82"/>
    </row>
    <row r="157" spans="1:46" ht="17.2" customHeight="1" x14ac:dyDescent="0.3">
      <c r="A157" s="10">
        <v>21</v>
      </c>
      <c r="B157" s="12">
        <v>9421</v>
      </c>
      <c r="C157" s="151" t="s">
        <v>1838</v>
      </c>
      <c r="D157" s="129"/>
      <c r="E157" s="131"/>
      <c r="F157" s="266"/>
      <c r="G157" s="266"/>
      <c r="H157" s="48" t="s">
        <v>910</v>
      </c>
      <c r="I157" s="34"/>
      <c r="J157" s="34"/>
      <c r="K157" s="34"/>
      <c r="L157" s="34"/>
      <c r="M157" s="34"/>
      <c r="N157" s="55"/>
      <c r="O157" s="55"/>
      <c r="P157" s="55"/>
      <c r="Q157" s="55"/>
      <c r="R157" s="55"/>
      <c r="S157" s="55"/>
      <c r="T157" s="95"/>
      <c r="U157" s="2"/>
      <c r="V157" s="43"/>
      <c r="W157" s="46"/>
      <c r="X157" s="47"/>
      <c r="Y157" s="7"/>
      <c r="Z157" s="7"/>
      <c r="AA157" s="7"/>
      <c r="AB157" s="34"/>
      <c r="AC157" s="34"/>
      <c r="AD157" s="53"/>
      <c r="AE157" s="53"/>
      <c r="AF157" s="34"/>
      <c r="AG157" s="34"/>
      <c r="AH157" s="34"/>
      <c r="AI157" s="34"/>
      <c r="AJ157" s="34"/>
      <c r="AK157" s="34"/>
      <c r="AL157" s="53"/>
      <c r="AM157" s="290"/>
      <c r="AN157" s="290"/>
      <c r="AO157" s="127"/>
      <c r="AP157" s="127"/>
      <c r="AQ157" s="127"/>
      <c r="AR157" s="128"/>
      <c r="AS157" s="167">
        <f>ROUND(J158*$U$128,0)</f>
        <v>281</v>
      </c>
      <c r="AT157" s="82"/>
    </row>
    <row r="158" spans="1:46" ht="17.2" customHeight="1" x14ac:dyDescent="0.3">
      <c r="A158" s="10">
        <v>21</v>
      </c>
      <c r="B158" s="12">
        <v>9422</v>
      </c>
      <c r="C158" s="151" t="s">
        <v>1837</v>
      </c>
      <c r="D158" s="129"/>
      <c r="E158" s="131"/>
      <c r="F158" s="266"/>
      <c r="G158" s="266"/>
      <c r="H158" s="44"/>
      <c r="I158" s="2"/>
      <c r="J158" s="295">
        <f>'5療養介護(基本)'!I159</f>
        <v>401</v>
      </c>
      <c r="K158" s="295"/>
      <c r="L158" s="2" t="s">
        <v>809</v>
      </c>
      <c r="M158" s="2"/>
      <c r="N158" s="159"/>
      <c r="O158" s="159"/>
      <c r="P158" s="159"/>
      <c r="Q158" s="159"/>
      <c r="R158" s="159"/>
      <c r="S158" s="159"/>
      <c r="T158" s="89"/>
      <c r="U158" s="159"/>
      <c r="V158" s="89"/>
      <c r="W158" s="281" t="s">
        <v>871</v>
      </c>
      <c r="X158" s="282"/>
      <c r="Y158" s="282"/>
      <c r="Z158" s="282"/>
      <c r="AA158" s="282"/>
      <c r="AB158" s="247" t="s">
        <v>870</v>
      </c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53" t="s">
        <v>810</v>
      </c>
      <c r="AM158" s="290">
        <f>AM155</f>
        <v>0.7</v>
      </c>
      <c r="AN158" s="290"/>
      <c r="AO158" s="127"/>
      <c r="AP158" s="127"/>
      <c r="AQ158" s="127"/>
      <c r="AR158" s="128"/>
      <c r="AS158" s="167">
        <f>ROUND(ROUND(J158*$U$128,0)*AM158,0)</f>
        <v>197</v>
      </c>
      <c r="AT158" s="82"/>
    </row>
    <row r="159" spans="1:46" ht="17.2" customHeight="1" x14ac:dyDescent="0.3">
      <c r="A159" s="10">
        <v>21</v>
      </c>
      <c r="B159" s="12">
        <v>9801</v>
      </c>
      <c r="C159" s="151" t="s">
        <v>1836</v>
      </c>
      <c r="D159" s="129"/>
      <c r="E159" s="131"/>
      <c r="F159" s="266"/>
      <c r="G159" s="266"/>
      <c r="H159" s="109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1"/>
      <c r="U159" s="159"/>
      <c r="V159" s="89"/>
      <c r="W159" s="281"/>
      <c r="X159" s="282"/>
      <c r="Y159" s="282"/>
      <c r="Z159" s="282"/>
      <c r="AA159" s="282"/>
      <c r="AB159" s="247" t="s">
        <v>868</v>
      </c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53" t="s">
        <v>810</v>
      </c>
      <c r="AM159" s="290">
        <f>AM156</f>
        <v>0.5</v>
      </c>
      <c r="AN159" s="290"/>
      <c r="AO159" s="63"/>
      <c r="AP159" s="63"/>
      <c r="AQ159" s="63"/>
      <c r="AR159" s="117"/>
      <c r="AS159" s="167">
        <f>ROUND(ROUND(J158*$U$128,0)*AM159,0)</f>
        <v>141</v>
      </c>
      <c r="AT159" s="82"/>
    </row>
    <row r="160" spans="1:46" ht="17.2" customHeight="1" x14ac:dyDescent="0.3">
      <c r="A160" s="10">
        <v>21</v>
      </c>
      <c r="B160" s="12">
        <v>9802</v>
      </c>
      <c r="C160" s="151" t="s">
        <v>1835</v>
      </c>
      <c r="D160" s="129"/>
      <c r="E160" s="131"/>
      <c r="F160" s="266"/>
      <c r="G160" s="266"/>
      <c r="H160" s="122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1"/>
      <c r="U160" s="2"/>
      <c r="V160" s="43"/>
      <c r="W160" s="9"/>
      <c r="X160" s="30"/>
      <c r="Y160" s="105"/>
      <c r="Z160" s="7"/>
      <c r="AA160" s="7"/>
      <c r="AB160" s="7"/>
      <c r="AC160" s="7"/>
      <c r="AD160" s="59"/>
      <c r="AE160" s="59"/>
      <c r="AF160" s="7"/>
      <c r="AG160" s="7"/>
      <c r="AH160" s="7"/>
      <c r="AI160" s="7"/>
      <c r="AJ160" s="7"/>
      <c r="AK160" s="7"/>
      <c r="AL160" s="59"/>
      <c r="AM160" s="249"/>
      <c r="AN160" s="250"/>
      <c r="AO160" s="239" t="s">
        <v>877</v>
      </c>
      <c r="AP160" s="239"/>
      <c r="AQ160" s="239"/>
      <c r="AR160" s="240"/>
      <c r="AS160" s="167">
        <f>ROUND(J158*$U$128,0)-AO162</f>
        <v>276</v>
      </c>
      <c r="AT160" s="82"/>
    </row>
    <row r="161" spans="1:46" ht="17.2" customHeight="1" x14ac:dyDescent="0.3">
      <c r="A161" s="10">
        <v>21</v>
      </c>
      <c r="B161" s="12">
        <v>9803</v>
      </c>
      <c r="C161" s="151" t="s">
        <v>1834</v>
      </c>
      <c r="D161" s="129"/>
      <c r="E161" s="131"/>
      <c r="F161" s="266"/>
      <c r="G161" s="266"/>
      <c r="H161" s="122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1"/>
      <c r="U161" s="159"/>
      <c r="V161" s="89"/>
      <c r="W161" s="282" t="s">
        <v>871</v>
      </c>
      <c r="X161" s="282"/>
      <c r="Y161" s="282"/>
      <c r="Z161" s="282"/>
      <c r="AA161" s="283"/>
      <c r="AB161" s="247" t="s">
        <v>870</v>
      </c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126" t="s">
        <v>810</v>
      </c>
      <c r="AM161" s="255">
        <f>AM158</f>
        <v>0.7</v>
      </c>
      <c r="AN161" s="289"/>
      <c r="AO161" s="262"/>
      <c r="AP161" s="241"/>
      <c r="AQ161" s="241"/>
      <c r="AR161" s="242"/>
      <c r="AS161" s="167">
        <f>ROUND(ROUND(J158*$U$128,0)*AM161,0)-AO162</f>
        <v>192</v>
      </c>
      <c r="AT161" s="82"/>
    </row>
    <row r="162" spans="1:46" ht="17.2" customHeight="1" x14ac:dyDescent="0.3">
      <c r="A162" s="10">
        <v>21</v>
      </c>
      <c r="B162" s="12">
        <v>9804</v>
      </c>
      <c r="C162" s="151" t="s">
        <v>1833</v>
      </c>
      <c r="D162" s="129"/>
      <c r="E162" s="131"/>
      <c r="F162" s="266"/>
      <c r="G162" s="266"/>
      <c r="H162" s="122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1"/>
      <c r="U162" s="159"/>
      <c r="V162" s="89"/>
      <c r="W162" s="293"/>
      <c r="X162" s="293"/>
      <c r="Y162" s="293"/>
      <c r="Z162" s="293"/>
      <c r="AA162" s="294"/>
      <c r="AB162" s="247" t="s">
        <v>868</v>
      </c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59" t="s">
        <v>810</v>
      </c>
      <c r="AM162" s="249">
        <f>AM159</f>
        <v>0.5</v>
      </c>
      <c r="AN162" s="250"/>
      <c r="AO162" s="37">
        <f>AO156</f>
        <v>5</v>
      </c>
      <c r="AP162" s="11" t="s">
        <v>873</v>
      </c>
      <c r="AQ162" s="149"/>
      <c r="AR162" s="150"/>
      <c r="AS162" s="167">
        <f>ROUND(ROUND(J158*$U$128,0)*AM162,0)-AO162</f>
        <v>136</v>
      </c>
      <c r="AT162" s="82"/>
    </row>
    <row r="163" spans="1:46" ht="17.2" customHeight="1" x14ac:dyDescent="0.3">
      <c r="A163" s="10">
        <v>21</v>
      </c>
      <c r="B163" s="12">
        <v>9431</v>
      </c>
      <c r="C163" s="151" t="s">
        <v>1832</v>
      </c>
      <c r="D163" s="129"/>
      <c r="E163" s="131"/>
      <c r="F163" s="130"/>
      <c r="G163" s="130"/>
      <c r="H163" s="48" t="s">
        <v>897</v>
      </c>
      <c r="I163" s="34"/>
      <c r="J163" s="34"/>
      <c r="K163" s="34"/>
      <c r="L163" s="34"/>
      <c r="M163" s="34"/>
      <c r="N163" s="55"/>
      <c r="O163" s="55"/>
      <c r="P163" s="55"/>
      <c r="Q163" s="55"/>
      <c r="R163" s="55"/>
      <c r="S163" s="55"/>
      <c r="T163" s="95"/>
      <c r="U163" s="2"/>
      <c r="V163" s="43"/>
      <c r="W163" s="46"/>
      <c r="X163" s="47"/>
      <c r="Y163" s="7"/>
      <c r="Z163" s="7"/>
      <c r="AA163" s="7"/>
      <c r="AB163" s="34"/>
      <c r="AC163" s="34"/>
      <c r="AD163" s="53"/>
      <c r="AE163" s="53"/>
      <c r="AF163" s="34"/>
      <c r="AG163" s="34"/>
      <c r="AH163" s="34"/>
      <c r="AI163" s="34"/>
      <c r="AJ163" s="34"/>
      <c r="AK163" s="34"/>
      <c r="AL163" s="53"/>
      <c r="AM163" s="290"/>
      <c r="AN163" s="290"/>
      <c r="AO163" s="127"/>
      <c r="AP163" s="127"/>
      <c r="AQ163" s="127"/>
      <c r="AR163" s="128"/>
      <c r="AS163" s="167">
        <f>ROUND(J164*$U$128,0)</f>
        <v>262</v>
      </c>
      <c r="AT163" s="82"/>
    </row>
    <row r="164" spans="1:46" ht="17.2" customHeight="1" x14ac:dyDescent="0.3">
      <c r="A164" s="10">
        <v>21</v>
      </c>
      <c r="B164" s="12">
        <v>9432</v>
      </c>
      <c r="C164" s="151" t="s">
        <v>1831</v>
      </c>
      <c r="D164" s="129"/>
      <c r="E164" s="131"/>
      <c r="F164" s="130"/>
      <c r="G164" s="130"/>
      <c r="H164" s="44"/>
      <c r="I164" s="2"/>
      <c r="J164" s="295">
        <f>'5療養介護(基本)'!I165</f>
        <v>374</v>
      </c>
      <c r="K164" s="295"/>
      <c r="L164" s="2" t="s">
        <v>809</v>
      </c>
      <c r="M164" s="2"/>
      <c r="N164" s="159"/>
      <c r="O164" s="159"/>
      <c r="P164" s="159"/>
      <c r="Q164" s="159"/>
      <c r="R164" s="159"/>
      <c r="S164" s="159"/>
      <c r="T164" s="89"/>
      <c r="U164" s="159"/>
      <c r="V164" s="89"/>
      <c r="W164" s="281" t="s">
        <v>871</v>
      </c>
      <c r="X164" s="282"/>
      <c r="Y164" s="282"/>
      <c r="Z164" s="282"/>
      <c r="AA164" s="282"/>
      <c r="AB164" s="247" t="s">
        <v>870</v>
      </c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53" t="s">
        <v>810</v>
      </c>
      <c r="AM164" s="290">
        <f>AM161</f>
        <v>0.7</v>
      </c>
      <c r="AN164" s="290"/>
      <c r="AO164" s="127"/>
      <c r="AP164" s="127"/>
      <c r="AQ164" s="127"/>
      <c r="AR164" s="128"/>
      <c r="AS164" s="167">
        <f>ROUND(ROUND(J164*$U$128,0)*AM164,0)</f>
        <v>183</v>
      </c>
      <c r="AT164" s="82"/>
    </row>
    <row r="165" spans="1:46" ht="17.2" customHeight="1" x14ac:dyDescent="0.3">
      <c r="A165" s="10">
        <v>21</v>
      </c>
      <c r="B165" s="12">
        <v>9805</v>
      </c>
      <c r="C165" s="151" t="s">
        <v>1830</v>
      </c>
      <c r="D165" s="129"/>
      <c r="E165" s="131"/>
      <c r="F165" s="130"/>
      <c r="G165" s="130"/>
      <c r="H165" s="109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1"/>
      <c r="U165" s="159"/>
      <c r="V165" s="89"/>
      <c r="W165" s="281"/>
      <c r="X165" s="282"/>
      <c r="Y165" s="282"/>
      <c r="Z165" s="282"/>
      <c r="AA165" s="282"/>
      <c r="AB165" s="247" t="s">
        <v>868</v>
      </c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53" t="s">
        <v>810</v>
      </c>
      <c r="AM165" s="290">
        <f>AM162</f>
        <v>0.5</v>
      </c>
      <c r="AN165" s="290"/>
      <c r="AO165" s="63"/>
      <c r="AP165" s="63"/>
      <c r="AQ165" s="63"/>
      <c r="AR165" s="117"/>
      <c r="AS165" s="167">
        <f>ROUND(ROUND(J164*$U$128,0)*AM165,0)</f>
        <v>131</v>
      </c>
      <c r="AT165" s="82"/>
    </row>
    <row r="166" spans="1:46" ht="17.2" customHeight="1" x14ac:dyDescent="0.3">
      <c r="A166" s="10">
        <v>21</v>
      </c>
      <c r="B166" s="12">
        <v>9806</v>
      </c>
      <c r="C166" s="151" t="s">
        <v>1829</v>
      </c>
      <c r="D166" s="129"/>
      <c r="E166" s="131"/>
      <c r="F166" s="130"/>
      <c r="G166" s="130"/>
      <c r="H166" s="122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1"/>
      <c r="U166" s="2"/>
      <c r="V166" s="43"/>
      <c r="W166" s="9"/>
      <c r="X166" s="30"/>
      <c r="Y166" s="105"/>
      <c r="Z166" s="7"/>
      <c r="AA166" s="7"/>
      <c r="AB166" s="7"/>
      <c r="AC166" s="7"/>
      <c r="AD166" s="59"/>
      <c r="AE166" s="59"/>
      <c r="AF166" s="7"/>
      <c r="AG166" s="7"/>
      <c r="AH166" s="7"/>
      <c r="AI166" s="7"/>
      <c r="AJ166" s="7"/>
      <c r="AK166" s="7"/>
      <c r="AL166" s="59"/>
      <c r="AM166" s="249"/>
      <c r="AN166" s="250"/>
      <c r="AO166" s="239" t="s">
        <v>877</v>
      </c>
      <c r="AP166" s="239"/>
      <c r="AQ166" s="239"/>
      <c r="AR166" s="240"/>
      <c r="AS166" s="167">
        <f>ROUND(J164*$U$128,0)-AO168</f>
        <v>257</v>
      </c>
      <c r="AT166" s="82"/>
    </row>
    <row r="167" spans="1:46" ht="17.2" customHeight="1" x14ac:dyDescent="0.3">
      <c r="A167" s="10">
        <v>21</v>
      </c>
      <c r="B167" s="12">
        <v>9807</v>
      </c>
      <c r="C167" s="151" t="s">
        <v>1828</v>
      </c>
      <c r="D167" s="129"/>
      <c r="E167" s="131"/>
      <c r="F167" s="130"/>
      <c r="G167" s="130"/>
      <c r="H167" s="122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1"/>
      <c r="U167" s="159"/>
      <c r="V167" s="89"/>
      <c r="W167" s="282" t="s">
        <v>871</v>
      </c>
      <c r="X167" s="282"/>
      <c r="Y167" s="282"/>
      <c r="Z167" s="282"/>
      <c r="AA167" s="283"/>
      <c r="AB167" s="247" t="s">
        <v>870</v>
      </c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126" t="s">
        <v>810</v>
      </c>
      <c r="AM167" s="255">
        <f>AM164</f>
        <v>0.7</v>
      </c>
      <c r="AN167" s="289"/>
      <c r="AO167" s="262"/>
      <c r="AP167" s="241"/>
      <c r="AQ167" s="241"/>
      <c r="AR167" s="242"/>
      <c r="AS167" s="167">
        <f>ROUND(ROUND(J164*$U$128,0)*AM167,0)-AO168</f>
        <v>178</v>
      </c>
      <c r="AT167" s="82"/>
    </row>
    <row r="168" spans="1:46" ht="17.2" customHeight="1" x14ac:dyDescent="0.3">
      <c r="A168" s="10">
        <v>21</v>
      </c>
      <c r="B168" s="12">
        <v>9808</v>
      </c>
      <c r="C168" s="151" t="s">
        <v>1827</v>
      </c>
      <c r="D168" s="129"/>
      <c r="E168" s="131"/>
      <c r="F168" s="130"/>
      <c r="G168" s="130"/>
      <c r="H168" s="122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1"/>
      <c r="U168" s="159"/>
      <c r="V168" s="89"/>
      <c r="W168" s="293"/>
      <c r="X168" s="293"/>
      <c r="Y168" s="293"/>
      <c r="Z168" s="293"/>
      <c r="AA168" s="294"/>
      <c r="AB168" s="247" t="s">
        <v>868</v>
      </c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59" t="s">
        <v>810</v>
      </c>
      <c r="AM168" s="249">
        <f>AM165</f>
        <v>0.5</v>
      </c>
      <c r="AN168" s="250"/>
      <c r="AO168" s="37">
        <f>AO162</f>
        <v>5</v>
      </c>
      <c r="AP168" s="11" t="s">
        <v>873</v>
      </c>
      <c r="AQ168" s="149"/>
      <c r="AR168" s="150"/>
      <c r="AS168" s="167">
        <f>ROUND(ROUND(J164*$U$128,0)*AM168,0)-AO168</f>
        <v>126</v>
      </c>
      <c r="AT168" s="82"/>
    </row>
    <row r="169" spans="1:46" ht="17.2" customHeight="1" x14ac:dyDescent="0.3">
      <c r="A169" s="10">
        <v>21</v>
      </c>
      <c r="B169" s="12">
        <v>9441</v>
      </c>
      <c r="C169" s="151" t="s">
        <v>1826</v>
      </c>
      <c r="D169" s="129"/>
      <c r="E169" s="131"/>
      <c r="F169" s="130"/>
      <c r="G169" s="130"/>
      <c r="H169" s="48" t="s">
        <v>884</v>
      </c>
      <c r="I169" s="34"/>
      <c r="J169" s="34"/>
      <c r="K169" s="34"/>
      <c r="L169" s="34"/>
      <c r="M169" s="34"/>
      <c r="N169" s="55"/>
      <c r="O169" s="55"/>
      <c r="P169" s="55"/>
      <c r="Q169" s="55"/>
      <c r="R169" s="55"/>
      <c r="S169" s="55"/>
      <c r="T169" s="95"/>
      <c r="U169" s="2"/>
      <c r="V169" s="43"/>
      <c r="W169" s="46"/>
      <c r="X169" s="47"/>
      <c r="Y169" s="7"/>
      <c r="Z169" s="7"/>
      <c r="AA169" s="7"/>
      <c r="AB169" s="34"/>
      <c r="AC169" s="34"/>
      <c r="AD169" s="53"/>
      <c r="AE169" s="53"/>
      <c r="AF169" s="34"/>
      <c r="AG169" s="34"/>
      <c r="AH169" s="34"/>
      <c r="AI169" s="34"/>
      <c r="AJ169" s="34"/>
      <c r="AK169" s="34"/>
      <c r="AL169" s="53"/>
      <c r="AM169" s="290"/>
      <c r="AN169" s="290"/>
      <c r="AO169" s="127"/>
      <c r="AP169" s="127"/>
      <c r="AQ169" s="127"/>
      <c r="AR169" s="128"/>
      <c r="AS169" s="167">
        <f>ROUND(J170*$U$128,0)</f>
        <v>248</v>
      </c>
      <c r="AT169" s="82"/>
    </row>
    <row r="170" spans="1:46" ht="17.2" customHeight="1" x14ac:dyDescent="0.3">
      <c r="A170" s="10">
        <v>21</v>
      </c>
      <c r="B170" s="12">
        <v>9442</v>
      </c>
      <c r="C170" s="151" t="s">
        <v>1825</v>
      </c>
      <c r="D170" s="129"/>
      <c r="E170" s="131"/>
      <c r="F170" s="130"/>
      <c r="G170" s="130"/>
      <c r="H170" s="44"/>
      <c r="I170" s="2"/>
      <c r="J170" s="295">
        <f>'5療養介護(基本)'!I171</f>
        <v>354</v>
      </c>
      <c r="K170" s="295"/>
      <c r="L170" s="2" t="s">
        <v>809</v>
      </c>
      <c r="M170" s="2"/>
      <c r="N170" s="159"/>
      <c r="O170" s="159"/>
      <c r="P170" s="159"/>
      <c r="Q170" s="159"/>
      <c r="R170" s="159"/>
      <c r="S170" s="159"/>
      <c r="T170" s="89"/>
      <c r="U170" s="159"/>
      <c r="V170" s="89"/>
      <c r="W170" s="281" t="s">
        <v>871</v>
      </c>
      <c r="X170" s="282"/>
      <c r="Y170" s="282"/>
      <c r="Z170" s="282"/>
      <c r="AA170" s="282"/>
      <c r="AB170" s="247" t="s">
        <v>870</v>
      </c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53" t="s">
        <v>810</v>
      </c>
      <c r="AM170" s="290">
        <f>AM167</f>
        <v>0.7</v>
      </c>
      <c r="AN170" s="290"/>
      <c r="AO170" s="127"/>
      <c r="AP170" s="127"/>
      <c r="AQ170" s="127"/>
      <c r="AR170" s="128"/>
      <c r="AS170" s="167">
        <f>ROUND(ROUND(J170*$U$128,0)*AM170,0)</f>
        <v>174</v>
      </c>
      <c r="AT170" s="82"/>
    </row>
    <row r="171" spans="1:46" ht="17.2" customHeight="1" x14ac:dyDescent="0.3">
      <c r="A171" s="10">
        <v>21</v>
      </c>
      <c r="B171" s="12">
        <v>9809</v>
      </c>
      <c r="C171" s="151" t="s">
        <v>1824</v>
      </c>
      <c r="D171" s="129"/>
      <c r="E171" s="131"/>
      <c r="F171" s="130"/>
      <c r="G171" s="130"/>
      <c r="H171" s="109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1"/>
      <c r="U171" s="159"/>
      <c r="V171" s="89"/>
      <c r="W171" s="281"/>
      <c r="X171" s="282"/>
      <c r="Y171" s="282"/>
      <c r="Z171" s="282"/>
      <c r="AA171" s="282"/>
      <c r="AB171" s="247" t="s">
        <v>868</v>
      </c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53" t="s">
        <v>810</v>
      </c>
      <c r="AM171" s="290">
        <f>AM168</f>
        <v>0.5</v>
      </c>
      <c r="AN171" s="290"/>
      <c r="AO171" s="63"/>
      <c r="AP171" s="63"/>
      <c r="AQ171" s="63"/>
      <c r="AR171" s="117"/>
      <c r="AS171" s="167">
        <f>ROUND(ROUND(J170*$U$128,0)*AM171,0)</f>
        <v>124</v>
      </c>
      <c r="AT171" s="82"/>
    </row>
    <row r="172" spans="1:46" ht="17.2" customHeight="1" x14ac:dyDescent="0.3">
      <c r="A172" s="10">
        <v>21</v>
      </c>
      <c r="B172" s="12">
        <v>9810</v>
      </c>
      <c r="C172" s="151" t="s">
        <v>1823</v>
      </c>
      <c r="D172" s="129"/>
      <c r="E172" s="131"/>
      <c r="F172" s="130"/>
      <c r="G172" s="130"/>
      <c r="H172" s="122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1"/>
      <c r="U172" s="2"/>
      <c r="V172" s="43"/>
      <c r="W172" s="9"/>
      <c r="X172" s="30"/>
      <c r="Y172" s="105"/>
      <c r="Z172" s="7"/>
      <c r="AA172" s="7"/>
      <c r="AB172" s="7"/>
      <c r="AC172" s="7"/>
      <c r="AD172" s="59"/>
      <c r="AE172" s="59"/>
      <c r="AF172" s="7"/>
      <c r="AG172" s="7"/>
      <c r="AH172" s="7"/>
      <c r="AI172" s="7"/>
      <c r="AJ172" s="7"/>
      <c r="AK172" s="7"/>
      <c r="AL172" s="59"/>
      <c r="AM172" s="249"/>
      <c r="AN172" s="250"/>
      <c r="AO172" s="239" t="s">
        <v>877</v>
      </c>
      <c r="AP172" s="239"/>
      <c r="AQ172" s="239"/>
      <c r="AR172" s="240"/>
      <c r="AS172" s="167">
        <f>ROUND(J170*$U$128,0)-AO174</f>
        <v>243</v>
      </c>
      <c r="AT172" s="82"/>
    </row>
    <row r="173" spans="1:46" ht="17.2" customHeight="1" x14ac:dyDescent="0.3">
      <c r="A173" s="10">
        <v>21</v>
      </c>
      <c r="B173" s="12">
        <v>9811</v>
      </c>
      <c r="C173" s="151" t="s">
        <v>1822</v>
      </c>
      <c r="D173" s="129"/>
      <c r="E173" s="131"/>
      <c r="F173" s="130"/>
      <c r="G173" s="130"/>
      <c r="H173" s="122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1"/>
      <c r="U173" s="159"/>
      <c r="V173" s="89"/>
      <c r="W173" s="282" t="s">
        <v>871</v>
      </c>
      <c r="X173" s="282"/>
      <c r="Y173" s="282"/>
      <c r="Z173" s="282"/>
      <c r="AA173" s="283"/>
      <c r="AB173" s="247" t="s">
        <v>870</v>
      </c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126" t="s">
        <v>810</v>
      </c>
      <c r="AM173" s="255">
        <f>AM170</f>
        <v>0.7</v>
      </c>
      <c r="AN173" s="289"/>
      <c r="AO173" s="262"/>
      <c r="AP173" s="241"/>
      <c r="AQ173" s="241"/>
      <c r="AR173" s="242"/>
      <c r="AS173" s="167">
        <f>ROUND(ROUND(J170*$U$128,0)*AM173,0)-AO174</f>
        <v>169</v>
      </c>
      <c r="AT173" s="82"/>
    </row>
    <row r="174" spans="1:46" ht="17.2" customHeight="1" x14ac:dyDescent="0.3">
      <c r="A174" s="10">
        <v>21</v>
      </c>
      <c r="B174" s="12">
        <v>9812</v>
      </c>
      <c r="C174" s="151" t="s">
        <v>1821</v>
      </c>
      <c r="D174" s="148"/>
      <c r="E174" s="150"/>
      <c r="F174" s="149"/>
      <c r="G174" s="149"/>
      <c r="H174" s="123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5"/>
      <c r="U174" s="27"/>
      <c r="V174" s="92"/>
      <c r="W174" s="293"/>
      <c r="X174" s="293"/>
      <c r="Y174" s="293"/>
      <c r="Z174" s="293"/>
      <c r="AA174" s="294"/>
      <c r="AB174" s="247" t="s">
        <v>868</v>
      </c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59" t="s">
        <v>810</v>
      </c>
      <c r="AM174" s="249">
        <f>AM171</f>
        <v>0.5</v>
      </c>
      <c r="AN174" s="250"/>
      <c r="AO174" s="37">
        <f>AO168</f>
        <v>5</v>
      </c>
      <c r="AP174" s="11" t="s">
        <v>873</v>
      </c>
      <c r="AQ174" s="149"/>
      <c r="AR174" s="150"/>
      <c r="AS174" s="179">
        <f>ROUND(ROUND(J170*$U$128,0)*AM174,0)-AO174</f>
        <v>119</v>
      </c>
      <c r="AT174" s="81"/>
    </row>
    <row r="175" spans="1:46" ht="17.2" customHeight="1" x14ac:dyDescent="0.3">
      <c r="A175" s="32">
        <v>21</v>
      </c>
      <c r="B175" s="31">
        <v>9511</v>
      </c>
      <c r="C175" s="118" t="s">
        <v>1820</v>
      </c>
      <c r="D175" s="265" t="s">
        <v>975</v>
      </c>
      <c r="E175" s="266"/>
      <c r="F175" s="265" t="s">
        <v>974</v>
      </c>
      <c r="G175" s="299"/>
      <c r="H175" s="241" t="s">
        <v>923</v>
      </c>
      <c r="I175" s="241"/>
      <c r="J175" s="241"/>
      <c r="K175" s="241"/>
      <c r="L175" s="242"/>
      <c r="M175" s="2"/>
      <c r="N175" s="140"/>
      <c r="O175" s="140"/>
      <c r="P175" s="140"/>
      <c r="Q175" s="140"/>
      <c r="R175" s="140"/>
      <c r="S175" s="140"/>
      <c r="T175" s="140"/>
      <c r="U175" s="304" t="s">
        <v>1475</v>
      </c>
      <c r="V175" s="306" t="s">
        <v>870</v>
      </c>
      <c r="W175" s="9"/>
      <c r="X175" s="30"/>
      <c r="Y175" s="105"/>
      <c r="Z175" s="63"/>
      <c r="AA175" s="7"/>
      <c r="AB175" s="34"/>
      <c r="AC175" s="34"/>
      <c r="AD175" s="53"/>
      <c r="AE175" s="53"/>
      <c r="AF175" s="34"/>
      <c r="AG175" s="34"/>
      <c r="AH175" s="34"/>
      <c r="AI175" s="34"/>
      <c r="AJ175" s="34"/>
      <c r="AK175" s="34"/>
      <c r="AL175" s="53"/>
      <c r="AM175" s="290"/>
      <c r="AN175" s="290"/>
      <c r="AO175" s="127"/>
      <c r="AP175" s="127"/>
      <c r="AQ175" s="127"/>
      <c r="AR175" s="128"/>
      <c r="AS175" s="178">
        <f>ROUND(I179*$U$248,0)</f>
        <v>306</v>
      </c>
      <c r="AT175" s="14" t="s">
        <v>824</v>
      </c>
    </row>
    <row r="176" spans="1:46" ht="17.2" customHeight="1" x14ac:dyDescent="0.3">
      <c r="A176" s="10">
        <v>21</v>
      </c>
      <c r="B176" s="12">
        <v>9512</v>
      </c>
      <c r="C176" s="151" t="s">
        <v>1819</v>
      </c>
      <c r="D176" s="265"/>
      <c r="E176" s="266"/>
      <c r="F176" s="265"/>
      <c r="G176" s="299"/>
      <c r="H176" s="241"/>
      <c r="I176" s="241"/>
      <c r="J176" s="241"/>
      <c r="K176" s="241"/>
      <c r="L176" s="242"/>
      <c r="M176" s="140"/>
      <c r="N176" s="140"/>
      <c r="O176" s="140"/>
      <c r="P176" s="140"/>
      <c r="Q176" s="140"/>
      <c r="R176" s="140"/>
      <c r="S176" s="140"/>
      <c r="T176" s="140"/>
      <c r="U176" s="305"/>
      <c r="V176" s="307"/>
      <c r="W176" s="281" t="s">
        <v>871</v>
      </c>
      <c r="X176" s="282"/>
      <c r="Y176" s="282"/>
      <c r="Z176" s="282"/>
      <c r="AA176" s="282"/>
      <c r="AB176" s="247" t="s">
        <v>870</v>
      </c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53" t="s">
        <v>810</v>
      </c>
      <c r="AM176" s="290">
        <f>AM173</f>
        <v>0.7</v>
      </c>
      <c r="AN176" s="290"/>
      <c r="AO176" s="127"/>
      <c r="AP176" s="127"/>
      <c r="AQ176" s="127"/>
      <c r="AR176" s="128"/>
      <c r="AS176" s="85">
        <f>ROUND(ROUND(I179*$U$248,0)*AM176,0)</f>
        <v>214</v>
      </c>
      <c r="AT176" s="82"/>
    </row>
    <row r="177" spans="1:46" ht="17.2" customHeight="1" x14ac:dyDescent="0.3">
      <c r="A177" s="10">
        <v>21</v>
      </c>
      <c r="B177" s="12">
        <v>9813</v>
      </c>
      <c r="C177" s="151" t="s">
        <v>1818</v>
      </c>
      <c r="D177" s="265"/>
      <c r="E177" s="266"/>
      <c r="F177" s="265"/>
      <c r="G177" s="299"/>
      <c r="H177" s="135"/>
      <c r="I177" s="135"/>
      <c r="J177" s="135"/>
      <c r="K177" s="135"/>
      <c r="L177" s="136"/>
      <c r="M177" s="140"/>
      <c r="N177" s="140"/>
      <c r="O177" s="140"/>
      <c r="P177" s="140"/>
      <c r="Q177" s="140"/>
      <c r="R177" s="140"/>
      <c r="S177" s="140"/>
      <c r="T177" s="140"/>
      <c r="U177" s="305"/>
      <c r="V177" s="307"/>
      <c r="W177" s="281"/>
      <c r="X177" s="282"/>
      <c r="Y177" s="282"/>
      <c r="Z177" s="282"/>
      <c r="AA177" s="282"/>
      <c r="AB177" s="247" t="s">
        <v>868</v>
      </c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53" t="s">
        <v>810</v>
      </c>
      <c r="AM177" s="290">
        <f>AM174</f>
        <v>0.5</v>
      </c>
      <c r="AN177" s="290"/>
      <c r="AO177" s="127"/>
      <c r="AP177" s="127"/>
      <c r="AQ177" s="127"/>
      <c r="AR177" s="128"/>
      <c r="AS177" s="85">
        <f>ROUND(ROUND(I179*$U$248,0)*AM177,0)</f>
        <v>153</v>
      </c>
      <c r="AT177" s="82"/>
    </row>
    <row r="178" spans="1:46" ht="17.2" customHeight="1" x14ac:dyDescent="0.3">
      <c r="A178" s="10">
        <v>21</v>
      </c>
      <c r="B178" s="12">
        <v>9513</v>
      </c>
      <c r="C178" s="151" t="s">
        <v>1817</v>
      </c>
      <c r="D178" s="265"/>
      <c r="E178" s="266"/>
      <c r="F178" s="265"/>
      <c r="G178" s="299"/>
      <c r="H178" s="2"/>
      <c r="I178" s="2"/>
      <c r="J178" s="2"/>
      <c r="K178" s="140"/>
      <c r="L178" s="83"/>
      <c r="M178" s="239" t="s">
        <v>837</v>
      </c>
      <c r="N178" s="239"/>
      <c r="O178" s="239"/>
      <c r="P178" s="239"/>
      <c r="Q178" s="239"/>
      <c r="R178" s="239"/>
      <c r="S178" s="239"/>
      <c r="T178" s="239"/>
      <c r="U178" s="305"/>
      <c r="V178" s="307"/>
      <c r="W178" s="46"/>
      <c r="X178" s="47"/>
      <c r="Y178" s="7"/>
      <c r="Z178" s="7"/>
      <c r="AA178" s="7"/>
      <c r="AB178" s="34"/>
      <c r="AC178" s="34"/>
      <c r="AD178" s="53"/>
      <c r="AE178" s="53"/>
      <c r="AF178" s="34"/>
      <c r="AG178" s="34"/>
      <c r="AH178" s="34"/>
      <c r="AI178" s="34"/>
      <c r="AJ178" s="34"/>
      <c r="AK178" s="34"/>
      <c r="AL178" s="53"/>
      <c r="AM178" s="290"/>
      <c r="AN178" s="290"/>
      <c r="AO178" s="127"/>
      <c r="AP178" s="127"/>
      <c r="AQ178" s="127"/>
      <c r="AR178" s="128"/>
      <c r="AS178" s="178">
        <f>ROUND(ROUND(I179*S180,0)*$U$248,0)</f>
        <v>295</v>
      </c>
      <c r="AT178" s="82"/>
    </row>
    <row r="179" spans="1:46" ht="17.2" customHeight="1" x14ac:dyDescent="0.3">
      <c r="A179" s="10">
        <v>21</v>
      </c>
      <c r="B179" s="12">
        <v>9514</v>
      </c>
      <c r="C179" s="151" t="s">
        <v>1816</v>
      </c>
      <c r="D179" s="265"/>
      <c r="E179" s="266"/>
      <c r="F179" s="265"/>
      <c r="G179" s="299"/>
      <c r="H179" s="2"/>
      <c r="I179" s="295">
        <f>'5療養介護(基本)'!I178</f>
        <v>437</v>
      </c>
      <c r="J179" s="295"/>
      <c r="K179" s="2" t="s">
        <v>809</v>
      </c>
      <c r="L179" s="43"/>
      <c r="M179" s="241"/>
      <c r="N179" s="241"/>
      <c r="O179" s="241"/>
      <c r="P179" s="241"/>
      <c r="Q179" s="241"/>
      <c r="R179" s="241"/>
      <c r="S179" s="241"/>
      <c r="T179" s="241"/>
      <c r="U179" s="305"/>
      <c r="V179" s="307"/>
      <c r="W179" s="281" t="s">
        <v>871</v>
      </c>
      <c r="X179" s="282"/>
      <c r="Y179" s="282"/>
      <c r="Z179" s="282"/>
      <c r="AA179" s="282"/>
      <c r="AB179" s="247" t="s">
        <v>870</v>
      </c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53" t="s">
        <v>810</v>
      </c>
      <c r="AM179" s="290">
        <f>AM176</f>
        <v>0.7</v>
      </c>
      <c r="AN179" s="290"/>
      <c r="AO179" s="127"/>
      <c r="AP179" s="127"/>
      <c r="AQ179" s="127"/>
      <c r="AR179" s="128"/>
      <c r="AS179" s="178">
        <f>ROUND(ROUND(ROUND(I179*S180,0)*$U$248,0)*AM179,0)</f>
        <v>207</v>
      </c>
      <c r="AT179" s="82"/>
    </row>
    <row r="180" spans="1:46" ht="17.2" customHeight="1" x14ac:dyDescent="0.3">
      <c r="A180" s="10">
        <v>21</v>
      </c>
      <c r="B180" s="12">
        <v>9814</v>
      </c>
      <c r="C180" s="151" t="s">
        <v>1815</v>
      </c>
      <c r="D180" s="265"/>
      <c r="E180" s="266"/>
      <c r="F180" s="265"/>
      <c r="G180" s="299"/>
      <c r="H180" s="2"/>
      <c r="I180" s="2"/>
      <c r="J180" s="2"/>
      <c r="K180" s="2"/>
      <c r="L180" s="43"/>
      <c r="M180" s="11"/>
      <c r="N180" s="11"/>
      <c r="O180" s="11"/>
      <c r="P180" s="11"/>
      <c r="Q180" s="11"/>
      <c r="R180" s="126" t="s">
        <v>810</v>
      </c>
      <c r="S180" s="236">
        <f>'5療養介護(基本)'!S180:T180</f>
        <v>0.96499999999999997</v>
      </c>
      <c r="T180" s="236"/>
      <c r="U180" s="305"/>
      <c r="V180" s="307"/>
      <c r="W180" s="281"/>
      <c r="X180" s="282"/>
      <c r="Y180" s="282"/>
      <c r="Z180" s="282"/>
      <c r="AA180" s="282"/>
      <c r="AB180" s="247" t="s">
        <v>868</v>
      </c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53" t="s">
        <v>810</v>
      </c>
      <c r="AM180" s="290">
        <f>AM177</f>
        <v>0.5</v>
      </c>
      <c r="AN180" s="290"/>
      <c r="AO180" s="63"/>
      <c r="AP180" s="63"/>
      <c r="AQ180" s="63"/>
      <c r="AR180" s="117"/>
      <c r="AS180" s="178">
        <f>ROUND(ROUND(ROUND(I179*S180,0)*$U$248,0)*AM180,0)</f>
        <v>148</v>
      </c>
      <c r="AT180" s="82"/>
    </row>
    <row r="181" spans="1:46" ht="17.2" customHeight="1" x14ac:dyDescent="0.3">
      <c r="A181" s="10">
        <v>21</v>
      </c>
      <c r="B181" s="12">
        <v>9815</v>
      </c>
      <c r="C181" s="151" t="s">
        <v>1814</v>
      </c>
      <c r="D181" s="265"/>
      <c r="E181" s="266"/>
      <c r="F181" s="265"/>
      <c r="G181" s="299"/>
      <c r="H181" s="130"/>
      <c r="I181" s="130"/>
      <c r="J181" s="130"/>
      <c r="K181" s="130"/>
      <c r="L181" s="131"/>
      <c r="M181" s="34"/>
      <c r="N181" s="76"/>
      <c r="O181" s="76"/>
      <c r="P181" s="76"/>
      <c r="Q181" s="76"/>
      <c r="R181" s="76"/>
      <c r="S181" s="76"/>
      <c r="T181" s="76"/>
      <c r="U181" s="305"/>
      <c r="V181" s="307"/>
      <c r="W181" s="9"/>
      <c r="X181" s="30"/>
      <c r="Y181" s="105"/>
      <c r="Z181" s="63"/>
      <c r="AA181" s="7"/>
      <c r="AB181" s="7"/>
      <c r="AC181" s="7"/>
      <c r="AD181" s="59"/>
      <c r="AE181" s="59"/>
      <c r="AF181" s="7"/>
      <c r="AG181" s="7"/>
      <c r="AH181" s="7"/>
      <c r="AI181" s="7"/>
      <c r="AJ181" s="7"/>
      <c r="AK181" s="7"/>
      <c r="AL181" s="59"/>
      <c r="AM181" s="249"/>
      <c r="AN181" s="250"/>
      <c r="AO181" s="241" t="s">
        <v>877</v>
      </c>
      <c r="AP181" s="241"/>
      <c r="AQ181" s="241"/>
      <c r="AR181" s="242"/>
      <c r="AS181" s="167">
        <f>ROUND(I179*$U$248,0)-AO184</f>
        <v>301</v>
      </c>
      <c r="AT181" s="82"/>
    </row>
    <row r="182" spans="1:46" ht="17.2" customHeight="1" x14ac:dyDescent="0.3">
      <c r="A182" s="10">
        <v>21</v>
      </c>
      <c r="B182" s="12">
        <v>9816</v>
      </c>
      <c r="C182" s="151" t="s">
        <v>1813</v>
      </c>
      <c r="D182" s="265"/>
      <c r="E182" s="266"/>
      <c r="F182" s="265"/>
      <c r="G182" s="299"/>
      <c r="H182" s="130"/>
      <c r="I182" s="130"/>
      <c r="J182" s="130"/>
      <c r="K182" s="130"/>
      <c r="L182" s="131"/>
      <c r="M182" s="140"/>
      <c r="N182" s="140"/>
      <c r="O182" s="140"/>
      <c r="P182" s="140"/>
      <c r="Q182" s="140"/>
      <c r="R182" s="140"/>
      <c r="S182" s="140"/>
      <c r="T182" s="140"/>
      <c r="U182" s="305"/>
      <c r="V182" s="307"/>
      <c r="W182" s="281" t="s">
        <v>871</v>
      </c>
      <c r="X182" s="282"/>
      <c r="Y182" s="282"/>
      <c r="Z182" s="282"/>
      <c r="AA182" s="283"/>
      <c r="AB182" s="247" t="s">
        <v>870</v>
      </c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126" t="s">
        <v>810</v>
      </c>
      <c r="AM182" s="255">
        <f>AM179</f>
        <v>0.7</v>
      </c>
      <c r="AN182" s="289"/>
      <c r="AO182" s="262"/>
      <c r="AP182" s="241"/>
      <c r="AQ182" s="241"/>
      <c r="AR182" s="242"/>
      <c r="AS182" s="33">
        <f>ROUND(ROUND(I179*$U$248,0)*AM182,0)-AO184</f>
        <v>209</v>
      </c>
      <c r="AT182" s="82"/>
    </row>
    <row r="183" spans="1:46" ht="17.2" customHeight="1" x14ac:dyDescent="0.3">
      <c r="A183" s="10">
        <v>21</v>
      </c>
      <c r="B183" s="12">
        <v>9817</v>
      </c>
      <c r="C183" s="151" t="s">
        <v>1812</v>
      </c>
      <c r="D183" s="265"/>
      <c r="E183" s="266"/>
      <c r="F183" s="265"/>
      <c r="G183" s="299"/>
      <c r="H183" s="135"/>
      <c r="I183" s="135"/>
      <c r="J183" s="135"/>
      <c r="K183" s="135"/>
      <c r="L183" s="136"/>
      <c r="M183" s="140"/>
      <c r="N183" s="140"/>
      <c r="O183" s="140"/>
      <c r="P183" s="140"/>
      <c r="Q183" s="140"/>
      <c r="R183" s="140"/>
      <c r="S183" s="140"/>
      <c r="T183" s="140"/>
      <c r="U183" s="305"/>
      <c r="V183" s="307"/>
      <c r="W183" s="281"/>
      <c r="X183" s="282"/>
      <c r="Y183" s="282"/>
      <c r="Z183" s="282"/>
      <c r="AA183" s="283"/>
      <c r="AB183" s="247" t="s">
        <v>868</v>
      </c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53" t="s">
        <v>810</v>
      </c>
      <c r="AM183" s="290">
        <f>AM180</f>
        <v>0.5</v>
      </c>
      <c r="AN183" s="291"/>
      <c r="AO183" s="134"/>
      <c r="AP183" s="130"/>
      <c r="AQ183" s="130"/>
      <c r="AR183" s="131"/>
      <c r="AS183" s="33">
        <f>ROUND(ROUND(I179*$U$248,0)*AM183,0)-AO184</f>
        <v>148</v>
      </c>
      <c r="AT183" s="82"/>
    </row>
    <row r="184" spans="1:46" ht="17.2" customHeight="1" x14ac:dyDescent="0.3">
      <c r="A184" s="10">
        <v>21</v>
      </c>
      <c r="B184" s="12">
        <v>9818</v>
      </c>
      <c r="C184" s="151" t="s">
        <v>1811</v>
      </c>
      <c r="D184" s="265"/>
      <c r="E184" s="266"/>
      <c r="F184" s="265"/>
      <c r="G184" s="299"/>
      <c r="H184" s="2"/>
      <c r="I184" s="2"/>
      <c r="J184" s="36"/>
      <c r="K184" s="36"/>
      <c r="L184" s="43"/>
      <c r="M184" s="239" t="s">
        <v>837</v>
      </c>
      <c r="N184" s="239"/>
      <c r="O184" s="239"/>
      <c r="P184" s="239"/>
      <c r="Q184" s="239"/>
      <c r="R184" s="239"/>
      <c r="S184" s="239"/>
      <c r="T184" s="239"/>
      <c r="U184" s="305"/>
      <c r="V184" s="307"/>
      <c r="W184" s="46"/>
      <c r="X184" s="47"/>
      <c r="Y184" s="7"/>
      <c r="Z184" s="7"/>
      <c r="AA184" s="7"/>
      <c r="AB184" s="7"/>
      <c r="AC184" s="7"/>
      <c r="AD184" s="59"/>
      <c r="AE184" s="59"/>
      <c r="AF184" s="7"/>
      <c r="AG184" s="7"/>
      <c r="AH184" s="7"/>
      <c r="AI184" s="7"/>
      <c r="AJ184" s="7"/>
      <c r="AK184" s="7"/>
      <c r="AL184" s="59"/>
      <c r="AM184" s="249"/>
      <c r="AN184" s="250"/>
      <c r="AO184" s="36">
        <f>AO174</f>
        <v>5</v>
      </c>
      <c r="AP184" s="69" t="s">
        <v>873</v>
      </c>
      <c r="AQ184" s="130"/>
      <c r="AR184" s="131"/>
      <c r="AS184" s="167">
        <f>ROUND(ROUND(I179*S186,0)*$U$248,0)-AO184</f>
        <v>290</v>
      </c>
      <c r="AT184" s="82"/>
    </row>
    <row r="185" spans="1:46" ht="17.2" customHeight="1" x14ac:dyDescent="0.3">
      <c r="A185" s="10">
        <v>21</v>
      </c>
      <c r="B185" s="12">
        <v>9819</v>
      </c>
      <c r="C185" s="151" t="s">
        <v>1810</v>
      </c>
      <c r="D185" s="265"/>
      <c r="E185" s="266"/>
      <c r="F185" s="265"/>
      <c r="G185" s="299"/>
      <c r="H185" s="2"/>
      <c r="I185" s="2"/>
      <c r="J185" s="2"/>
      <c r="K185" s="2"/>
      <c r="L185" s="43"/>
      <c r="M185" s="241"/>
      <c r="N185" s="241"/>
      <c r="O185" s="241"/>
      <c r="P185" s="241"/>
      <c r="Q185" s="241"/>
      <c r="R185" s="241"/>
      <c r="S185" s="241"/>
      <c r="T185" s="241"/>
      <c r="U185" s="305"/>
      <c r="V185" s="307"/>
      <c r="W185" s="281" t="s">
        <v>871</v>
      </c>
      <c r="X185" s="282"/>
      <c r="Y185" s="282"/>
      <c r="Z185" s="282"/>
      <c r="AA185" s="283"/>
      <c r="AB185" s="247" t="s">
        <v>870</v>
      </c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126" t="s">
        <v>810</v>
      </c>
      <c r="AM185" s="255">
        <f>AM182</f>
        <v>0.7</v>
      </c>
      <c r="AN185" s="289"/>
      <c r="AO185" s="44"/>
      <c r="AP185" s="130"/>
      <c r="AQ185" s="130"/>
      <c r="AR185" s="131"/>
      <c r="AS185" s="167">
        <f>ROUND(ROUND(ROUND(I179*S186,0)*$U$248,0)*AM185,0)-AO184</f>
        <v>202</v>
      </c>
      <c r="AT185" s="82"/>
    </row>
    <row r="186" spans="1:46" ht="17.2" customHeight="1" x14ac:dyDescent="0.3">
      <c r="A186" s="10">
        <v>21</v>
      </c>
      <c r="B186" s="12">
        <v>9820</v>
      </c>
      <c r="C186" s="151" t="s">
        <v>1809</v>
      </c>
      <c r="D186" s="265"/>
      <c r="E186" s="266"/>
      <c r="F186" s="265"/>
      <c r="G186" s="299"/>
      <c r="H186" s="2"/>
      <c r="I186" s="2"/>
      <c r="J186" s="2"/>
      <c r="K186" s="2"/>
      <c r="L186" s="43"/>
      <c r="M186" s="11"/>
      <c r="N186" s="11"/>
      <c r="O186" s="11"/>
      <c r="P186" s="11"/>
      <c r="Q186" s="11"/>
      <c r="R186" s="126" t="s">
        <v>810</v>
      </c>
      <c r="S186" s="236">
        <f>S180</f>
        <v>0.96499999999999997</v>
      </c>
      <c r="T186" s="236"/>
      <c r="U186" s="305"/>
      <c r="V186" s="307"/>
      <c r="W186" s="292"/>
      <c r="X186" s="293"/>
      <c r="Y186" s="293"/>
      <c r="Z186" s="293"/>
      <c r="AA186" s="294"/>
      <c r="AB186" s="247" t="s">
        <v>868</v>
      </c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59" t="s">
        <v>810</v>
      </c>
      <c r="AM186" s="249">
        <f>AM183</f>
        <v>0.5</v>
      </c>
      <c r="AN186" s="250"/>
      <c r="AO186" s="42"/>
      <c r="AP186" s="149"/>
      <c r="AQ186" s="149"/>
      <c r="AR186" s="150"/>
      <c r="AS186" s="167">
        <f>ROUND(ROUND(ROUND(I179*S186,0)*$U$248,0)*AM186,0)-AO184</f>
        <v>143</v>
      </c>
      <c r="AT186" s="82"/>
    </row>
    <row r="187" spans="1:46" ht="17.2" customHeight="1" x14ac:dyDescent="0.3">
      <c r="A187" s="10">
        <v>21</v>
      </c>
      <c r="B187" s="12">
        <v>9521</v>
      </c>
      <c r="C187" s="151" t="s">
        <v>1808</v>
      </c>
      <c r="D187" s="129"/>
      <c r="E187" s="130"/>
      <c r="F187" s="129"/>
      <c r="G187" s="131"/>
      <c r="H187" s="239" t="s">
        <v>910</v>
      </c>
      <c r="I187" s="239"/>
      <c r="J187" s="239"/>
      <c r="K187" s="239"/>
      <c r="L187" s="240"/>
      <c r="M187" s="34"/>
      <c r="N187" s="76"/>
      <c r="O187" s="76"/>
      <c r="P187" s="76"/>
      <c r="Q187" s="76"/>
      <c r="R187" s="76"/>
      <c r="S187" s="76"/>
      <c r="T187" s="76"/>
      <c r="U187" s="305"/>
      <c r="V187" s="307"/>
      <c r="W187" s="9"/>
      <c r="X187" s="30"/>
      <c r="Y187" s="105"/>
      <c r="Z187" s="63"/>
      <c r="AA187" s="7"/>
      <c r="AB187" s="34"/>
      <c r="AC187" s="34"/>
      <c r="AD187" s="53"/>
      <c r="AE187" s="53"/>
      <c r="AF187" s="34"/>
      <c r="AG187" s="34"/>
      <c r="AH187" s="34"/>
      <c r="AI187" s="34"/>
      <c r="AJ187" s="34"/>
      <c r="AK187" s="34"/>
      <c r="AL187" s="53"/>
      <c r="AM187" s="290"/>
      <c r="AN187" s="290"/>
      <c r="AO187" s="127"/>
      <c r="AP187" s="127"/>
      <c r="AQ187" s="127"/>
      <c r="AR187" s="128"/>
      <c r="AS187" s="178">
        <f>ROUND(I191*$U$248,0)</f>
        <v>281</v>
      </c>
      <c r="AT187" s="82"/>
    </row>
    <row r="188" spans="1:46" ht="17.2" customHeight="1" x14ac:dyDescent="0.3">
      <c r="A188" s="10">
        <v>21</v>
      </c>
      <c r="B188" s="12">
        <v>9522</v>
      </c>
      <c r="C188" s="151" t="s">
        <v>1807</v>
      </c>
      <c r="D188" s="129"/>
      <c r="E188" s="130"/>
      <c r="F188" s="129"/>
      <c r="G188" s="131"/>
      <c r="H188" s="241"/>
      <c r="I188" s="241"/>
      <c r="J188" s="241"/>
      <c r="K188" s="241"/>
      <c r="L188" s="242"/>
      <c r="M188" s="140"/>
      <c r="N188" s="140"/>
      <c r="O188" s="140"/>
      <c r="P188" s="140"/>
      <c r="Q188" s="140"/>
      <c r="R188" s="140"/>
      <c r="S188" s="140"/>
      <c r="T188" s="140"/>
      <c r="U188" s="305"/>
      <c r="V188" s="307"/>
      <c r="W188" s="281" t="s">
        <v>871</v>
      </c>
      <c r="X188" s="282"/>
      <c r="Y188" s="282"/>
      <c r="Z188" s="282"/>
      <c r="AA188" s="282"/>
      <c r="AB188" s="247" t="s">
        <v>870</v>
      </c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53" t="s">
        <v>810</v>
      </c>
      <c r="AM188" s="290">
        <f>AM185</f>
        <v>0.7</v>
      </c>
      <c r="AN188" s="290"/>
      <c r="AO188" s="127"/>
      <c r="AP188" s="127"/>
      <c r="AQ188" s="127"/>
      <c r="AR188" s="128"/>
      <c r="AS188" s="178">
        <f>ROUND(ROUND(I191*$U$248,0)*AM188,0)</f>
        <v>197</v>
      </c>
      <c r="AT188" s="82"/>
    </row>
    <row r="189" spans="1:46" ht="17.2" customHeight="1" x14ac:dyDescent="0.3">
      <c r="A189" s="10">
        <v>21</v>
      </c>
      <c r="B189" s="12">
        <v>9821</v>
      </c>
      <c r="C189" s="151" t="s">
        <v>1806</v>
      </c>
      <c r="D189" s="129"/>
      <c r="E189" s="130"/>
      <c r="F189" s="129"/>
      <c r="G189" s="131"/>
      <c r="H189" s="130"/>
      <c r="I189" s="130"/>
      <c r="J189" s="130"/>
      <c r="K189" s="130"/>
      <c r="L189" s="131"/>
      <c r="M189" s="140"/>
      <c r="N189" s="140"/>
      <c r="O189" s="140"/>
      <c r="P189" s="140"/>
      <c r="Q189" s="140"/>
      <c r="R189" s="140"/>
      <c r="S189" s="140"/>
      <c r="T189" s="140"/>
      <c r="U189" s="305"/>
      <c r="V189" s="307"/>
      <c r="W189" s="281"/>
      <c r="X189" s="282"/>
      <c r="Y189" s="282"/>
      <c r="Z189" s="282"/>
      <c r="AA189" s="282"/>
      <c r="AB189" s="247" t="s">
        <v>868</v>
      </c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53" t="s">
        <v>810</v>
      </c>
      <c r="AM189" s="290">
        <f>AM186</f>
        <v>0.5</v>
      </c>
      <c r="AN189" s="290"/>
      <c r="AO189" s="127"/>
      <c r="AP189" s="127"/>
      <c r="AQ189" s="127"/>
      <c r="AR189" s="128"/>
      <c r="AS189" s="178">
        <f>ROUND(ROUND(I191*$U$248,0)*AM189,0)</f>
        <v>141</v>
      </c>
      <c r="AT189" s="82"/>
    </row>
    <row r="190" spans="1:46" ht="17.2" customHeight="1" x14ac:dyDescent="0.3">
      <c r="A190" s="10">
        <v>21</v>
      </c>
      <c r="B190" s="12">
        <v>9523</v>
      </c>
      <c r="C190" s="151" t="s">
        <v>1805</v>
      </c>
      <c r="D190" s="129"/>
      <c r="E190" s="130"/>
      <c r="F190" s="129"/>
      <c r="G190" s="131"/>
      <c r="H190" s="130"/>
      <c r="I190" s="130"/>
      <c r="J190" s="2"/>
      <c r="K190" s="140"/>
      <c r="L190" s="83"/>
      <c r="M190" s="239" t="s">
        <v>837</v>
      </c>
      <c r="N190" s="239"/>
      <c r="O190" s="239"/>
      <c r="P190" s="239"/>
      <c r="Q190" s="239"/>
      <c r="R190" s="239"/>
      <c r="S190" s="239"/>
      <c r="T190" s="239"/>
      <c r="U190" s="305"/>
      <c r="V190" s="307"/>
      <c r="W190" s="46"/>
      <c r="X190" s="47"/>
      <c r="Y190" s="7"/>
      <c r="Z190" s="7"/>
      <c r="AA190" s="7"/>
      <c r="AB190" s="34"/>
      <c r="AC190" s="34"/>
      <c r="AD190" s="53"/>
      <c r="AE190" s="53"/>
      <c r="AF190" s="34"/>
      <c r="AG190" s="34"/>
      <c r="AH190" s="34"/>
      <c r="AI190" s="34"/>
      <c r="AJ190" s="34"/>
      <c r="AK190" s="34"/>
      <c r="AL190" s="53"/>
      <c r="AM190" s="290"/>
      <c r="AN190" s="290"/>
      <c r="AO190" s="127"/>
      <c r="AP190" s="127"/>
      <c r="AQ190" s="127"/>
      <c r="AR190" s="128"/>
      <c r="AS190" s="178">
        <f>ROUND(ROUND(I191*S192,0)*$U$248,0)</f>
        <v>271</v>
      </c>
      <c r="AT190" s="82"/>
    </row>
    <row r="191" spans="1:46" ht="17.2" customHeight="1" x14ac:dyDescent="0.3">
      <c r="A191" s="10">
        <v>21</v>
      </c>
      <c r="B191" s="12">
        <v>9524</v>
      </c>
      <c r="C191" s="151" t="s">
        <v>1804</v>
      </c>
      <c r="D191" s="129"/>
      <c r="E191" s="130"/>
      <c r="F191" s="129"/>
      <c r="G191" s="131"/>
      <c r="H191" s="130"/>
      <c r="I191" s="295">
        <f>'5療養介護(基本)'!I190</f>
        <v>401</v>
      </c>
      <c r="J191" s="295"/>
      <c r="K191" s="2" t="s">
        <v>809</v>
      </c>
      <c r="L191" s="131"/>
      <c r="M191" s="241"/>
      <c r="N191" s="241"/>
      <c r="O191" s="241"/>
      <c r="P191" s="241"/>
      <c r="Q191" s="241"/>
      <c r="R191" s="241"/>
      <c r="S191" s="241"/>
      <c r="T191" s="241"/>
      <c r="U191" s="305"/>
      <c r="V191" s="307"/>
      <c r="W191" s="281" t="s">
        <v>1794</v>
      </c>
      <c r="X191" s="282"/>
      <c r="Y191" s="282"/>
      <c r="Z191" s="282"/>
      <c r="AA191" s="282"/>
      <c r="AB191" s="247" t="s">
        <v>1793</v>
      </c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53" t="s">
        <v>818</v>
      </c>
      <c r="AM191" s="290">
        <f>AM188</f>
        <v>0.7</v>
      </c>
      <c r="AN191" s="290"/>
      <c r="AO191" s="127"/>
      <c r="AP191" s="127"/>
      <c r="AQ191" s="127"/>
      <c r="AR191" s="128"/>
      <c r="AS191" s="178">
        <f>ROUND(ROUND(ROUND(I191*S192,0)*$U$248,0)*AM191,0)</f>
        <v>190</v>
      </c>
      <c r="AT191" s="82"/>
    </row>
    <row r="192" spans="1:46" ht="17.2" customHeight="1" x14ac:dyDescent="0.3">
      <c r="A192" s="10">
        <v>21</v>
      </c>
      <c r="B192" s="12">
        <v>9822</v>
      </c>
      <c r="C192" s="151" t="s">
        <v>1803</v>
      </c>
      <c r="D192" s="129"/>
      <c r="E192" s="130"/>
      <c r="F192" s="129"/>
      <c r="G192" s="131"/>
      <c r="H192" s="130"/>
      <c r="I192" s="120"/>
      <c r="J192" s="120"/>
      <c r="K192" s="120"/>
      <c r="L192" s="121"/>
      <c r="M192" s="11"/>
      <c r="N192" s="11"/>
      <c r="O192" s="11"/>
      <c r="P192" s="11"/>
      <c r="Q192" s="11"/>
      <c r="R192" s="126" t="s">
        <v>818</v>
      </c>
      <c r="S192" s="236">
        <f>S186</f>
        <v>0.96499999999999997</v>
      </c>
      <c r="T192" s="236"/>
      <c r="U192" s="305"/>
      <c r="V192" s="307"/>
      <c r="W192" s="281"/>
      <c r="X192" s="282"/>
      <c r="Y192" s="282"/>
      <c r="Z192" s="282"/>
      <c r="AA192" s="282"/>
      <c r="AB192" s="247" t="s">
        <v>1791</v>
      </c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53" t="s">
        <v>818</v>
      </c>
      <c r="AM192" s="290">
        <f>AM189</f>
        <v>0.5</v>
      </c>
      <c r="AN192" s="290"/>
      <c r="AO192" s="63"/>
      <c r="AP192" s="63"/>
      <c r="AQ192" s="63"/>
      <c r="AR192" s="117"/>
      <c r="AS192" s="178">
        <f>ROUND(ROUND(ROUND(I191*S192,0)*$U$248,0)*AM192,0)</f>
        <v>136</v>
      </c>
      <c r="AT192" s="82"/>
    </row>
    <row r="193" spans="1:46" ht="17.2" customHeight="1" x14ac:dyDescent="0.3">
      <c r="A193" s="10">
        <v>21</v>
      </c>
      <c r="B193" s="12">
        <v>9823</v>
      </c>
      <c r="C193" s="151" t="s">
        <v>1802</v>
      </c>
      <c r="D193" s="129"/>
      <c r="E193" s="130"/>
      <c r="F193" s="129"/>
      <c r="G193" s="131"/>
      <c r="H193" s="120"/>
      <c r="I193" s="120"/>
      <c r="J193" s="120"/>
      <c r="K193" s="120"/>
      <c r="L193" s="121"/>
      <c r="M193" s="34"/>
      <c r="N193" s="76"/>
      <c r="O193" s="76"/>
      <c r="P193" s="76"/>
      <c r="Q193" s="76"/>
      <c r="R193" s="76"/>
      <c r="S193" s="76"/>
      <c r="T193" s="76"/>
      <c r="U193" s="107"/>
      <c r="V193" s="307"/>
      <c r="W193" s="9"/>
      <c r="X193" s="30"/>
      <c r="Y193" s="105"/>
      <c r="Z193" s="63"/>
      <c r="AA193" s="7"/>
      <c r="AB193" s="7"/>
      <c r="AC193" s="7"/>
      <c r="AD193" s="59"/>
      <c r="AE193" s="59"/>
      <c r="AF193" s="7"/>
      <c r="AG193" s="7"/>
      <c r="AH193" s="7"/>
      <c r="AI193" s="7"/>
      <c r="AJ193" s="7"/>
      <c r="AK193" s="7"/>
      <c r="AL193" s="59"/>
      <c r="AM193" s="249"/>
      <c r="AN193" s="250"/>
      <c r="AO193" s="241" t="s">
        <v>1801</v>
      </c>
      <c r="AP193" s="241"/>
      <c r="AQ193" s="241"/>
      <c r="AR193" s="242"/>
      <c r="AS193" s="167">
        <f>ROUND(I191*$U$248,0)-AO196</f>
        <v>276</v>
      </c>
      <c r="AT193" s="82"/>
    </row>
    <row r="194" spans="1:46" ht="17.2" customHeight="1" x14ac:dyDescent="0.3">
      <c r="A194" s="10">
        <v>21</v>
      </c>
      <c r="B194" s="12">
        <v>9824</v>
      </c>
      <c r="C194" s="151" t="s">
        <v>1800</v>
      </c>
      <c r="D194" s="129"/>
      <c r="E194" s="130"/>
      <c r="F194" s="129"/>
      <c r="G194" s="131"/>
      <c r="H194" s="120"/>
      <c r="I194" s="120"/>
      <c r="J194" s="120"/>
      <c r="K194" s="120"/>
      <c r="L194" s="121"/>
      <c r="M194" s="140"/>
      <c r="N194" s="140"/>
      <c r="O194" s="140"/>
      <c r="P194" s="140"/>
      <c r="Q194" s="140"/>
      <c r="R194" s="140"/>
      <c r="S194" s="140"/>
      <c r="T194" s="140"/>
      <c r="U194" s="107"/>
      <c r="V194" s="307"/>
      <c r="W194" s="281" t="s">
        <v>1794</v>
      </c>
      <c r="X194" s="282"/>
      <c r="Y194" s="282"/>
      <c r="Z194" s="282"/>
      <c r="AA194" s="283"/>
      <c r="AB194" s="247" t="s">
        <v>1793</v>
      </c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126" t="s">
        <v>818</v>
      </c>
      <c r="AM194" s="255">
        <f>AM191</f>
        <v>0.7</v>
      </c>
      <c r="AN194" s="289"/>
      <c r="AO194" s="262"/>
      <c r="AP194" s="241"/>
      <c r="AQ194" s="241"/>
      <c r="AR194" s="242"/>
      <c r="AS194" s="167">
        <f>ROUND(ROUND(I191*$U$248,0)*AM194,0)-AO196</f>
        <v>192</v>
      </c>
      <c r="AT194" s="82"/>
    </row>
    <row r="195" spans="1:46" ht="17.2" customHeight="1" x14ac:dyDescent="0.3">
      <c r="A195" s="10">
        <v>21</v>
      </c>
      <c r="B195" s="12">
        <v>9825</v>
      </c>
      <c r="C195" s="151" t="s">
        <v>1799</v>
      </c>
      <c r="D195" s="129"/>
      <c r="E195" s="130"/>
      <c r="F195" s="129"/>
      <c r="G195" s="131"/>
      <c r="H195" s="120"/>
      <c r="I195" s="120"/>
      <c r="J195" s="120"/>
      <c r="K195" s="120"/>
      <c r="L195" s="121"/>
      <c r="M195" s="140"/>
      <c r="N195" s="140"/>
      <c r="O195" s="140"/>
      <c r="P195" s="140"/>
      <c r="Q195" s="140"/>
      <c r="R195" s="140"/>
      <c r="S195" s="140"/>
      <c r="T195" s="140"/>
      <c r="U195" s="107"/>
      <c r="V195" s="307"/>
      <c r="W195" s="281"/>
      <c r="X195" s="282"/>
      <c r="Y195" s="282"/>
      <c r="Z195" s="282"/>
      <c r="AA195" s="283"/>
      <c r="AB195" s="247" t="s">
        <v>1791</v>
      </c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53" t="s">
        <v>818</v>
      </c>
      <c r="AM195" s="290">
        <f>AM192</f>
        <v>0.5</v>
      </c>
      <c r="AN195" s="291"/>
      <c r="AO195" s="134"/>
      <c r="AP195" s="130"/>
      <c r="AQ195" s="130"/>
      <c r="AR195" s="131"/>
      <c r="AS195" s="167">
        <f>ROUND(ROUND(I191*$U$248,0)*AM195,0)-AO196</f>
        <v>136</v>
      </c>
      <c r="AT195" s="82"/>
    </row>
    <row r="196" spans="1:46" ht="17.2" customHeight="1" x14ac:dyDescent="0.3">
      <c r="A196" s="10">
        <v>21</v>
      </c>
      <c r="B196" s="12">
        <v>9826</v>
      </c>
      <c r="C196" s="151" t="s">
        <v>1798</v>
      </c>
      <c r="D196" s="129"/>
      <c r="E196" s="130"/>
      <c r="F196" s="129"/>
      <c r="G196" s="131"/>
      <c r="H196" s="120"/>
      <c r="I196" s="120"/>
      <c r="J196" s="120"/>
      <c r="K196" s="120"/>
      <c r="L196" s="121"/>
      <c r="M196" s="239" t="s">
        <v>1797</v>
      </c>
      <c r="N196" s="239"/>
      <c r="O196" s="239"/>
      <c r="P196" s="239"/>
      <c r="Q196" s="239"/>
      <c r="R196" s="239"/>
      <c r="S196" s="239"/>
      <c r="T196" s="239"/>
      <c r="U196" s="107"/>
      <c r="V196" s="307"/>
      <c r="W196" s="46"/>
      <c r="X196" s="47"/>
      <c r="Y196" s="7"/>
      <c r="Z196" s="7"/>
      <c r="AA196" s="7"/>
      <c r="AB196" s="7"/>
      <c r="AC196" s="7"/>
      <c r="AD196" s="59"/>
      <c r="AE196" s="59"/>
      <c r="AF196" s="7"/>
      <c r="AG196" s="7"/>
      <c r="AH196" s="7"/>
      <c r="AI196" s="7"/>
      <c r="AJ196" s="7"/>
      <c r="AK196" s="7"/>
      <c r="AL196" s="59"/>
      <c r="AM196" s="249"/>
      <c r="AN196" s="250"/>
      <c r="AO196" s="36">
        <f>AO184</f>
        <v>5</v>
      </c>
      <c r="AP196" s="69" t="s">
        <v>1796</v>
      </c>
      <c r="AQ196" s="130"/>
      <c r="AR196" s="131"/>
      <c r="AS196" s="167">
        <f>ROUND(ROUND(I191*S198,0)*$U$248,0)-AO196</f>
        <v>266</v>
      </c>
      <c r="AT196" s="82"/>
    </row>
    <row r="197" spans="1:46" ht="17.2" customHeight="1" x14ac:dyDescent="0.3">
      <c r="A197" s="10">
        <v>21</v>
      </c>
      <c r="B197" s="12">
        <v>9827</v>
      </c>
      <c r="C197" s="151" t="s">
        <v>1795</v>
      </c>
      <c r="D197" s="129"/>
      <c r="E197" s="130"/>
      <c r="F197" s="129"/>
      <c r="G197" s="131"/>
      <c r="H197" s="120"/>
      <c r="I197" s="120"/>
      <c r="J197" s="120"/>
      <c r="K197" s="120"/>
      <c r="L197" s="121"/>
      <c r="M197" s="241"/>
      <c r="N197" s="241"/>
      <c r="O197" s="241"/>
      <c r="P197" s="241"/>
      <c r="Q197" s="241"/>
      <c r="R197" s="241"/>
      <c r="S197" s="241"/>
      <c r="T197" s="241"/>
      <c r="U197" s="107"/>
      <c r="V197" s="307"/>
      <c r="W197" s="281" t="s">
        <v>1794</v>
      </c>
      <c r="X197" s="282"/>
      <c r="Y197" s="282"/>
      <c r="Z197" s="282"/>
      <c r="AA197" s="283"/>
      <c r="AB197" s="247" t="s">
        <v>1793</v>
      </c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126" t="s">
        <v>818</v>
      </c>
      <c r="AM197" s="255">
        <f>AM194</f>
        <v>0.7</v>
      </c>
      <c r="AN197" s="289"/>
      <c r="AO197" s="44"/>
      <c r="AP197" s="130"/>
      <c r="AQ197" s="130"/>
      <c r="AR197" s="131"/>
      <c r="AS197" s="167">
        <f>ROUND(ROUND(ROUND(I191*S198,0)*$U$248,0)*AM197,0)-AO196</f>
        <v>185</v>
      </c>
      <c r="AT197" s="82"/>
    </row>
    <row r="198" spans="1:46" ht="17.2" customHeight="1" x14ac:dyDescent="0.3">
      <c r="A198" s="10">
        <v>21</v>
      </c>
      <c r="B198" s="12">
        <v>9828</v>
      </c>
      <c r="C198" s="151" t="s">
        <v>1792</v>
      </c>
      <c r="D198" s="129"/>
      <c r="E198" s="130"/>
      <c r="F198" s="129"/>
      <c r="G198" s="131"/>
      <c r="H198" s="120"/>
      <c r="I198" s="120"/>
      <c r="J198" s="120"/>
      <c r="K198" s="120"/>
      <c r="L198" s="121"/>
      <c r="M198" s="11"/>
      <c r="N198" s="11"/>
      <c r="O198" s="11"/>
      <c r="P198" s="11"/>
      <c r="Q198" s="11"/>
      <c r="R198" s="126" t="s">
        <v>818</v>
      </c>
      <c r="S198" s="236">
        <f>S192</f>
        <v>0.96499999999999997</v>
      </c>
      <c r="T198" s="236"/>
      <c r="U198" s="107"/>
      <c r="V198" s="307"/>
      <c r="W198" s="292"/>
      <c r="X198" s="293"/>
      <c r="Y198" s="293"/>
      <c r="Z198" s="293"/>
      <c r="AA198" s="294"/>
      <c r="AB198" s="247" t="s">
        <v>1791</v>
      </c>
      <c r="AC198" s="248"/>
      <c r="AD198" s="248"/>
      <c r="AE198" s="248"/>
      <c r="AF198" s="248"/>
      <c r="AG198" s="248"/>
      <c r="AH198" s="248"/>
      <c r="AI198" s="248"/>
      <c r="AJ198" s="248"/>
      <c r="AK198" s="248"/>
      <c r="AL198" s="59" t="s">
        <v>818</v>
      </c>
      <c r="AM198" s="249">
        <f>AM195</f>
        <v>0.5</v>
      </c>
      <c r="AN198" s="250"/>
      <c r="AO198" s="42"/>
      <c r="AP198" s="149"/>
      <c r="AQ198" s="149"/>
      <c r="AR198" s="150"/>
      <c r="AS198" s="167">
        <f>ROUND(ROUND(ROUND(I191*S198,0)*$U$248,0)*AM198,0)-AO196</f>
        <v>131</v>
      </c>
      <c r="AT198" s="82"/>
    </row>
    <row r="199" spans="1:46" ht="17.2" customHeight="1" x14ac:dyDescent="0.3">
      <c r="A199" s="10">
        <v>21</v>
      </c>
      <c r="B199" s="12">
        <v>9531</v>
      </c>
      <c r="C199" s="151" t="s">
        <v>1790</v>
      </c>
      <c r="D199" s="129"/>
      <c r="E199" s="130"/>
      <c r="F199" s="129"/>
      <c r="G199" s="131"/>
      <c r="H199" s="239" t="s">
        <v>897</v>
      </c>
      <c r="I199" s="239"/>
      <c r="J199" s="239"/>
      <c r="K199" s="239"/>
      <c r="L199" s="240"/>
      <c r="M199" s="34"/>
      <c r="N199" s="76"/>
      <c r="O199" s="76"/>
      <c r="P199" s="76"/>
      <c r="Q199" s="76"/>
      <c r="R199" s="76"/>
      <c r="S199" s="76"/>
      <c r="T199" s="76"/>
      <c r="U199" s="296" t="s">
        <v>818</v>
      </c>
      <c r="V199" s="303"/>
      <c r="W199" s="9"/>
      <c r="X199" s="30"/>
      <c r="Y199" s="105"/>
      <c r="Z199" s="63"/>
      <c r="AA199" s="7"/>
      <c r="AB199" s="34"/>
      <c r="AC199" s="34"/>
      <c r="AD199" s="53"/>
      <c r="AE199" s="53"/>
      <c r="AF199" s="34"/>
      <c r="AG199" s="34"/>
      <c r="AH199" s="34"/>
      <c r="AI199" s="34"/>
      <c r="AJ199" s="34"/>
      <c r="AK199" s="34"/>
      <c r="AL199" s="53"/>
      <c r="AM199" s="290"/>
      <c r="AN199" s="290"/>
      <c r="AO199" s="127"/>
      <c r="AP199" s="127"/>
      <c r="AQ199" s="127"/>
      <c r="AR199" s="128"/>
      <c r="AS199" s="178">
        <f>ROUND(I203*$U$248,0)</f>
        <v>262</v>
      </c>
      <c r="AT199" s="82"/>
    </row>
    <row r="200" spans="1:46" ht="17.2" customHeight="1" x14ac:dyDescent="0.3">
      <c r="A200" s="10">
        <v>21</v>
      </c>
      <c r="B200" s="12">
        <v>9532</v>
      </c>
      <c r="C200" s="151" t="s">
        <v>1789</v>
      </c>
      <c r="D200" s="129"/>
      <c r="E200" s="130"/>
      <c r="F200" s="129"/>
      <c r="G200" s="131"/>
      <c r="H200" s="241"/>
      <c r="I200" s="241"/>
      <c r="J200" s="241"/>
      <c r="K200" s="241"/>
      <c r="L200" s="242"/>
      <c r="M200" s="140"/>
      <c r="N200" s="140"/>
      <c r="O200" s="140"/>
      <c r="P200" s="140"/>
      <c r="Q200" s="140"/>
      <c r="R200" s="140"/>
      <c r="S200" s="140"/>
      <c r="T200" s="140"/>
      <c r="U200" s="287">
        <f>U128</f>
        <v>0.7</v>
      </c>
      <c r="V200" s="288"/>
      <c r="W200" s="281" t="s">
        <v>1104</v>
      </c>
      <c r="X200" s="282"/>
      <c r="Y200" s="282"/>
      <c r="Z200" s="282"/>
      <c r="AA200" s="282"/>
      <c r="AB200" s="247" t="s">
        <v>1103</v>
      </c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53" t="s">
        <v>814</v>
      </c>
      <c r="AM200" s="290">
        <f>AM197</f>
        <v>0.7</v>
      </c>
      <c r="AN200" s="290"/>
      <c r="AO200" s="127"/>
      <c r="AP200" s="127"/>
      <c r="AQ200" s="127"/>
      <c r="AR200" s="128"/>
      <c r="AS200" s="178">
        <f>ROUND(ROUND(I203*$U$248,0)*AM200,0)</f>
        <v>183</v>
      </c>
      <c r="AT200" s="82"/>
    </row>
    <row r="201" spans="1:46" ht="17.2" customHeight="1" x14ac:dyDescent="0.3">
      <c r="A201" s="10">
        <v>21</v>
      </c>
      <c r="B201" s="12">
        <v>9829</v>
      </c>
      <c r="C201" s="151" t="s">
        <v>1788</v>
      </c>
      <c r="D201" s="129"/>
      <c r="E201" s="130"/>
      <c r="F201" s="129"/>
      <c r="G201" s="131"/>
      <c r="H201" s="2"/>
      <c r="I201" s="2"/>
      <c r="J201" s="2"/>
      <c r="K201" s="2"/>
      <c r="L201" s="43"/>
      <c r="M201" s="140"/>
      <c r="N201" s="140"/>
      <c r="O201" s="140"/>
      <c r="P201" s="140"/>
      <c r="Q201" s="140"/>
      <c r="R201" s="140"/>
      <c r="S201" s="140"/>
      <c r="T201" s="140"/>
      <c r="U201" s="90"/>
      <c r="V201" s="89"/>
      <c r="W201" s="281"/>
      <c r="X201" s="282"/>
      <c r="Y201" s="282"/>
      <c r="Z201" s="282"/>
      <c r="AA201" s="282"/>
      <c r="AB201" s="247" t="s">
        <v>868</v>
      </c>
      <c r="AC201" s="248"/>
      <c r="AD201" s="248"/>
      <c r="AE201" s="248"/>
      <c r="AF201" s="248"/>
      <c r="AG201" s="248"/>
      <c r="AH201" s="248"/>
      <c r="AI201" s="248"/>
      <c r="AJ201" s="248"/>
      <c r="AK201" s="248"/>
      <c r="AL201" s="53" t="s">
        <v>810</v>
      </c>
      <c r="AM201" s="290">
        <f>AM198</f>
        <v>0.5</v>
      </c>
      <c r="AN201" s="290"/>
      <c r="AO201" s="127"/>
      <c r="AP201" s="127"/>
      <c r="AQ201" s="127"/>
      <c r="AR201" s="128"/>
      <c r="AS201" s="178">
        <f>ROUND(ROUND(I203*$U$248,0)*AM201,0)</f>
        <v>131</v>
      </c>
      <c r="AT201" s="82"/>
    </row>
    <row r="202" spans="1:46" ht="17.2" customHeight="1" x14ac:dyDescent="0.3">
      <c r="A202" s="10">
        <v>21</v>
      </c>
      <c r="B202" s="12">
        <v>9533</v>
      </c>
      <c r="C202" s="151" t="s">
        <v>1787</v>
      </c>
      <c r="D202" s="129"/>
      <c r="E202" s="130"/>
      <c r="F202" s="129"/>
      <c r="G202" s="131"/>
      <c r="H202" s="2"/>
      <c r="I202" s="2"/>
      <c r="J202" s="2"/>
      <c r="K202" s="140"/>
      <c r="L202" s="83"/>
      <c r="M202" s="239" t="s">
        <v>837</v>
      </c>
      <c r="N202" s="239"/>
      <c r="O202" s="239"/>
      <c r="P202" s="239"/>
      <c r="Q202" s="239"/>
      <c r="R202" s="239"/>
      <c r="S202" s="239"/>
      <c r="T202" s="239"/>
      <c r="U202" s="88"/>
      <c r="V202" s="108"/>
      <c r="W202" s="46"/>
      <c r="X202" s="47"/>
      <c r="Y202" s="7"/>
      <c r="Z202" s="7"/>
      <c r="AA202" s="7"/>
      <c r="AB202" s="34"/>
      <c r="AC202" s="34"/>
      <c r="AD202" s="53"/>
      <c r="AE202" s="53"/>
      <c r="AF202" s="34"/>
      <c r="AG202" s="34"/>
      <c r="AH202" s="34"/>
      <c r="AI202" s="34"/>
      <c r="AJ202" s="34"/>
      <c r="AK202" s="34"/>
      <c r="AL202" s="53"/>
      <c r="AM202" s="290"/>
      <c r="AN202" s="290"/>
      <c r="AO202" s="127"/>
      <c r="AP202" s="127"/>
      <c r="AQ202" s="127"/>
      <c r="AR202" s="128"/>
      <c r="AS202" s="178">
        <f>ROUND(ROUND(I203*S204,0)*$U$248,0)</f>
        <v>253</v>
      </c>
      <c r="AT202" s="82"/>
    </row>
    <row r="203" spans="1:46" ht="17.2" customHeight="1" x14ac:dyDescent="0.3">
      <c r="A203" s="10">
        <v>21</v>
      </c>
      <c r="B203" s="12">
        <v>9534</v>
      </c>
      <c r="C203" s="151" t="s">
        <v>1786</v>
      </c>
      <c r="D203" s="129"/>
      <c r="E203" s="130"/>
      <c r="F203" s="129"/>
      <c r="G203" s="131"/>
      <c r="H203" s="2"/>
      <c r="I203" s="295">
        <f>'5療養介護(基本)'!I202</f>
        <v>374</v>
      </c>
      <c r="J203" s="295"/>
      <c r="K203" s="2" t="s">
        <v>809</v>
      </c>
      <c r="L203" s="43"/>
      <c r="M203" s="241"/>
      <c r="N203" s="241"/>
      <c r="O203" s="241"/>
      <c r="P203" s="241"/>
      <c r="Q203" s="241"/>
      <c r="R203" s="241"/>
      <c r="S203" s="241"/>
      <c r="T203" s="241"/>
      <c r="U203" s="44"/>
      <c r="V203" s="43"/>
      <c r="W203" s="281" t="s">
        <v>1780</v>
      </c>
      <c r="X203" s="282"/>
      <c r="Y203" s="282"/>
      <c r="Z203" s="282"/>
      <c r="AA203" s="282"/>
      <c r="AB203" s="247" t="s">
        <v>1779</v>
      </c>
      <c r="AC203" s="248"/>
      <c r="AD203" s="248"/>
      <c r="AE203" s="248"/>
      <c r="AF203" s="248"/>
      <c r="AG203" s="248"/>
      <c r="AH203" s="248"/>
      <c r="AI203" s="248"/>
      <c r="AJ203" s="248"/>
      <c r="AK203" s="248"/>
      <c r="AL203" s="53" t="s">
        <v>817</v>
      </c>
      <c r="AM203" s="290">
        <f>AM200</f>
        <v>0.7</v>
      </c>
      <c r="AN203" s="290"/>
      <c r="AO203" s="127"/>
      <c r="AP203" s="127"/>
      <c r="AQ203" s="127"/>
      <c r="AR203" s="128"/>
      <c r="AS203" s="178">
        <f>ROUND(ROUND(ROUND(I203*S204,0)*$U$248,0)*AM203,0)</f>
        <v>177</v>
      </c>
      <c r="AT203" s="82"/>
    </row>
    <row r="204" spans="1:46" ht="17.2" customHeight="1" x14ac:dyDescent="0.3">
      <c r="A204" s="10">
        <v>21</v>
      </c>
      <c r="B204" s="12">
        <v>9830</v>
      </c>
      <c r="C204" s="151" t="s">
        <v>1785</v>
      </c>
      <c r="D204" s="129"/>
      <c r="E204" s="130"/>
      <c r="F204" s="129"/>
      <c r="G204" s="131"/>
      <c r="H204" s="2"/>
      <c r="I204" s="2"/>
      <c r="J204" s="2"/>
      <c r="K204" s="2"/>
      <c r="L204" s="43"/>
      <c r="M204" s="11"/>
      <c r="N204" s="11"/>
      <c r="O204" s="11"/>
      <c r="P204" s="11"/>
      <c r="Q204" s="11"/>
      <c r="R204" s="126" t="s">
        <v>817</v>
      </c>
      <c r="S204" s="236">
        <f>S198</f>
        <v>0.96499999999999997</v>
      </c>
      <c r="T204" s="236"/>
      <c r="U204" s="44"/>
      <c r="V204" s="43"/>
      <c r="W204" s="281"/>
      <c r="X204" s="282"/>
      <c r="Y204" s="282"/>
      <c r="Z204" s="282"/>
      <c r="AA204" s="282"/>
      <c r="AB204" s="247" t="s">
        <v>1784</v>
      </c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53" t="s">
        <v>817</v>
      </c>
      <c r="AM204" s="290">
        <f>AM201</f>
        <v>0.5</v>
      </c>
      <c r="AN204" s="290"/>
      <c r="AO204" s="63"/>
      <c r="AP204" s="63"/>
      <c r="AQ204" s="63"/>
      <c r="AR204" s="117"/>
      <c r="AS204" s="178">
        <f>ROUND(ROUND(ROUND(I203*S204,0)*$U$248,0)*AM204,0)</f>
        <v>127</v>
      </c>
      <c r="AT204" s="82"/>
    </row>
    <row r="205" spans="1:46" ht="17.2" customHeight="1" x14ac:dyDescent="0.3">
      <c r="A205" s="10">
        <v>21</v>
      </c>
      <c r="B205" s="12">
        <v>9831</v>
      </c>
      <c r="C205" s="151" t="s">
        <v>1783</v>
      </c>
      <c r="D205" s="129"/>
      <c r="E205" s="130"/>
      <c r="F205" s="129"/>
      <c r="G205" s="131"/>
      <c r="H205" s="2"/>
      <c r="I205" s="2"/>
      <c r="J205" s="2"/>
      <c r="K205" s="2"/>
      <c r="L205" s="43"/>
      <c r="M205" s="34"/>
      <c r="N205" s="76"/>
      <c r="O205" s="76"/>
      <c r="P205" s="76"/>
      <c r="Q205" s="76"/>
      <c r="R205" s="76"/>
      <c r="S205" s="76"/>
      <c r="T205" s="76"/>
      <c r="U205" s="44"/>
      <c r="V205" s="43"/>
      <c r="W205" s="9"/>
      <c r="X205" s="30"/>
      <c r="Y205" s="105"/>
      <c r="Z205" s="63"/>
      <c r="AA205" s="7"/>
      <c r="AB205" s="7"/>
      <c r="AC205" s="7"/>
      <c r="AD205" s="59"/>
      <c r="AE205" s="59"/>
      <c r="AF205" s="7"/>
      <c r="AG205" s="7"/>
      <c r="AH205" s="7"/>
      <c r="AI205" s="7"/>
      <c r="AJ205" s="7"/>
      <c r="AK205" s="7"/>
      <c r="AL205" s="59"/>
      <c r="AM205" s="249"/>
      <c r="AN205" s="250"/>
      <c r="AO205" s="241" t="s">
        <v>1782</v>
      </c>
      <c r="AP205" s="241"/>
      <c r="AQ205" s="241"/>
      <c r="AR205" s="242"/>
      <c r="AS205" s="167">
        <f>ROUND(I203*$U$248,0)-AO208</f>
        <v>257</v>
      </c>
      <c r="AT205" s="82"/>
    </row>
    <row r="206" spans="1:46" ht="17.2" customHeight="1" x14ac:dyDescent="0.3">
      <c r="A206" s="10">
        <v>21</v>
      </c>
      <c r="B206" s="12">
        <v>9832</v>
      </c>
      <c r="C206" s="151" t="s">
        <v>1781</v>
      </c>
      <c r="D206" s="129"/>
      <c r="E206" s="130"/>
      <c r="F206" s="129"/>
      <c r="G206" s="131"/>
      <c r="H206" s="2"/>
      <c r="I206" s="2"/>
      <c r="J206" s="2"/>
      <c r="K206" s="2"/>
      <c r="L206" s="43"/>
      <c r="M206" s="140"/>
      <c r="N206" s="140"/>
      <c r="O206" s="140"/>
      <c r="P206" s="140"/>
      <c r="Q206" s="140"/>
      <c r="R206" s="140"/>
      <c r="S206" s="140"/>
      <c r="T206" s="140"/>
      <c r="U206" s="90"/>
      <c r="V206" s="89"/>
      <c r="W206" s="281" t="s">
        <v>1780</v>
      </c>
      <c r="X206" s="282"/>
      <c r="Y206" s="282"/>
      <c r="Z206" s="282"/>
      <c r="AA206" s="283"/>
      <c r="AB206" s="247" t="s">
        <v>1779</v>
      </c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126" t="s">
        <v>817</v>
      </c>
      <c r="AM206" s="255">
        <f>AM203</f>
        <v>0.7</v>
      </c>
      <c r="AN206" s="289"/>
      <c r="AO206" s="262"/>
      <c r="AP206" s="241"/>
      <c r="AQ206" s="241"/>
      <c r="AR206" s="242"/>
      <c r="AS206" s="167">
        <f>ROUND(ROUND(I203*$U$248,0)*AM206,0)-AO208</f>
        <v>178</v>
      </c>
      <c r="AT206" s="82"/>
    </row>
    <row r="207" spans="1:46" ht="17.2" customHeight="1" x14ac:dyDescent="0.3">
      <c r="A207" s="10">
        <v>21</v>
      </c>
      <c r="B207" s="12">
        <v>9833</v>
      </c>
      <c r="C207" s="151" t="s">
        <v>1778</v>
      </c>
      <c r="D207" s="129"/>
      <c r="E207" s="130"/>
      <c r="F207" s="129"/>
      <c r="G207" s="131"/>
      <c r="H207" s="2"/>
      <c r="I207" s="2"/>
      <c r="J207" s="2"/>
      <c r="K207" s="2"/>
      <c r="L207" s="43"/>
      <c r="M207" s="140"/>
      <c r="N207" s="140"/>
      <c r="O207" s="140"/>
      <c r="P207" s="140"/>
      <c r="Q207" s="140"/>
      <c r="R207" s="140"/>
      <c r="S207" s="140"/>
      <c r="T207" s="140"/>
      <c r="U207" s="90"/>
      <c r="V207" s="89"/>
      <c r="W207" s="281"/>
      <c r="X207" s="282"/>
      <c r="Y207" s="282"/>
      <c r="Z207" s="282"/>
      <c r="AA207" s="283"/>
      <c r="AB207" s="247" t="s">
        <v>868</v>
      </c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53" t="s">
        <v>810</v>
      </c>
      <c r="AM207" s="290">
        <f>AM204</f>
        <v>0.5</v>
      </c>
      <c r="AN207" s="291"/>
      <c r="AO207" s="134"/>
      <c r="AP207" s="130"/>
      <c r="AQ207" s="130"/>
      <c r="AR207" s="131"/>
      <c r="AS207" s="167">
        <f>ROUND(ROUND(I203*$U$248,0)*AM207,0)-AO208</f>
        <v>126</v>
      </c>
      <c r="AT207" s="82"/>
    </row>
    <row r="208" spans="1:46" ht="17.2" customHeight="1" x14ac:dyDescent="0.3">
      <c r="A208" s="10">
        <v>21</v>
      </c>
      <c r="B208" s="12">
        <v>9834</v>
      </c>
      <c r="C208" s="151" t="s">
        <v>1777</v>
      </c>
      <c r="D208" s="129"/>
      <c r="E208" s="130"/>
      <c r="F208" s="129"/>
      <c r="G208" s="131"/>
      <c r="H208" s="2"/>
      <c r="I208" s="2"/>
      <c r="J208" s="36"/>
      <c r="K208" s="36"/>
      <c r="L208" s="43"/>
      <c r="M208" s="239" t="s">
        <v>837</v>
      </c>
      <c r="N208" s="239"/>
      <c r="O208" s="239"/>
      <c r="P208" s="239"/>
      <c r="Q208" s="239"/>
      <c r="R208" s="239"/>
      <c r="S208" s="239"/>
      <c r="T208" s="239"/>
      <c r="U208" s="88"/>
      <c r="V208" s="108"/>
      <c r="W208" s="46"/>
      <c r="X208" s="47"/>
      <c r="Y208" s="7"/>
      <c r="Z208" s="7"/>
      <c r="AA208" s="7"/>
      <c r="AB208" s="7"/>
      <c r="AC208" s="7"/>
      <c r="AD208" s="59"/>
      <c r="AE208" s="59"/>
      <c r="AF208" s="7"/>
      <c r="AG208" s="7"/>
      <c r="AH208" s="7"/>
      <c r="AI208" s="7"/>
      <c r="AJ208" s="7"/>
      <c r="AK208" s="7"/>
      <c r="AL208" s="59"/>
      <c r="AM208" s="249"/>
      <c r="AN208" s="250"/>
      <c r="AO208" s="36">
        <f>AO196</f>
        <v>5</v>
      </c>
      <c r="AP208" s="69" t="s">
        <v>873</v>
      </c>
      <c r="AQ208" s="130"/>
      <c r="AR208" s="131"/>
      <c r="AS208" s="167">
        <f>ROUND(ROUND(I203*S210,0)*$U$248,0)-AO208</f>
        <v>248</v>
      </c>
      <c r="AT208" s="82"/>
    </row>
    <row r="209" spans="1:46" ht="17.2" customHeight="1" x14ac:dyDescent="0.3">
      <c r="A209" s="10">
        <v>21</v>
      </c>
      <c r="B209" s="12">
        <v>9835</v>
      </c>
      <c r="C209" s="151" t="s">
        <v>1776</v>
      </c>
      <c r="D209" s="129"/>
      <c r="E209" s="130"/>
      <c r="F209" s="129"/>
      <c r="G209" s="131"/>
      <c r="H209" s="2"/>
      <c r="I209" s="2"/>
      <c r="J209" s="2"/>
      <c r="K209" s="2"/>
      <c r="L209" s="43"/>
      <c r="M209" s="241"/>
      <c r="N209" s="241"/>
      <c r="O209" s="241"/>
      <c r="P209" s="241"/>
      <c r="Q209" s="241"/>
      <c r="R209" s="241"/>
      <c r="S209" s="241"/>
      <c r="T209" s="241"/>
      <c r="U209" s="44"/>
      <c r="V209" s="43"/>
      <c r="W209" s="281" t="s">
        <v>871</v>
      </c>
      <c r="X209" s="282"/>
      <c r="Y209" s="282"/>
      <c r="Z209" s="282"/>
      <c r="AA209" s="283"/>
      <c r="AB209" s="247" t="s">
        <v>870</v>
      </c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126" t="s">
        <v>810</v>
      </c>
      <c r="AM209" s="255">
        <f>AM206</f>
        <v>0.7</v>
      </c>
      <c r="AN209" s="289"/>
      <c r="AO209" s="44"/>
      <c r="AP209" s="130"/>
      <c r="AQ209" s="130"/>
      <c r="AR209" s="131"/>
      <c r="AS209" s="167">
        <f>ROUND(ROUND(ROUND(I203*S210,0)*$U$248,0)*AM209,0)-AO208</f>
        <v>172</v>
      </c>
      <c r="AT209" s="82"/>
    </row>
    <row r="210" spans="1:46" ht="17.2" customHeight="1" x14ac:dyDescent="0.3">
      <c r="A210" s="10">
        <v>21</v>
      </c>
      <c r="B210" s="12">
        <v>9836</v>
      </c>
      <c r="C210" s="151" t="s">
        <v>1775</v>
      </c>
      <c r="D210" s="129"/>
      <c r="E210" s="130"/>
      <c r="F210" s="129"/>
      <c r="G210" s="131"/>
      <c r="H210" s="2"/>
      <c r="I210" s="2"/>
      <c r="J210" s="2"/>
      <c r="K210" s="2"/>
      <c r="L210" s="43"/>
      <c r="M210" s="11"/>
      <c r="N210" s="11"/>
      <c r="O210" s="11"/>
      <c r="P210" s="11"/>
      <c r="Q210" s="11"/>
      <c r="R210" s="126" t="s">
        <v>810</v>
      </c>
      <c r="S210" s="236">
        <f>S204</f>
        <v>0.96499999999999997</v>
      </c>
      <c r="T210" s="236"/>
      <c r="U210" s="44"/>
      <c r="V210" s="43"/>
      <c r="W210" s="292"/>
      <c r="X210" s="293"/>
      <c r="Y210" s="293"/>
      <c r="Z210" s="293"/>
      <c r="AA210" s="294"/>
      <c r="AB210" s="247" t="s">
        <v>868</v>
      </c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59" t="s">
        <v>810</v>
      </c>
      <c r="AM210" s="249">
        <f>AM207</f>
        <v>0.5</v>
      </c>
      <c r="AN210" s="250"/>
      <c r="AO210" s="42"/>
      <c r="AP210" s="149"/>
      <c r="AQ210" s="149"/>
      <c r="AR210" s="150"/>
      <c r="AS210" s="167">
        <f>ROUND(ROUND(ROUND(I203*S210,0)*$U$248,0)*AM210,0)-AO208</f>
        <v>122</v>
      </c>
      <c r="AT210" s="82"/>
    </row>
    <row r="211" spans="1:46" ht="17.2" customHeight="1" x14ac:dyDescent="0.3">
      <c r="A211" s="10">
        <v>21</v>
      </c>
      <c r="B211" s="12">
        <v>9541</v>
      </c>
      <c r="C211" s="151" t="s">
        <v>1774</v>
      </c>
      <c r="D211" s="129"/>
      <c r="E211" s="130"/>
      <c r="F211" s="129"/>
      <c r="G211" s="131"/>
      <c r="H211" s="239" t="s">
        <v>884</v>
      </c>
      <c r="I211" s="239"/>
      <c r="J211" s="239"/>
      <c r="K211" s="239"/>
      <c r="L211" s="240"/>
      <c r="M211" s="34"/>
      <c r="N211" s="76"/>
      <c r="O211" s="76"/>
      <c r="P211" s="76"/>
      <c r="Q211" s="76"/>
      <c r="R211" s="76"/>
      <c r="S211" s="76"/>
      <c r="T211" s="76"/>
      <c r="U211" s="44"/>
      <c r="V211" s="43"/>
      <c r="W211" s="9"/>
      <c r="X211" s="30"/>
      <c r="Y211" s="105"/>
      <c r="Z211" s="63"/>
      <c r="AA211" s="7"/>
      <c r="AB211" s="34"/>
      <c r="AC211" s="34"/>
      <c r="AD211" s="53"/>
      <c r="AE211" s="53"/>
      <c r="AF211" s="34"/>
      <c r="AG211" s="34"/>
      <c r="AH211" s="34"/>
      <c r="AI211" s="34"/>
      <c r="AJ211" s="34"/>
      <c r="AK211" s="34"/>
      <c r="AL211" s="53"/>
      <c r="AM211" s="290"/>
      <c r="AN211" s="290"/>
      <c r="AO211" s="127"/>
      <c r="AP211" s="127"/>
      <c r="AQ211" s="127"/>
      <c r="AR211" s="128"/>
      <c r="AS211" s="178">
        <f>ROUND(I215*$U$248,0)</f>
        <v>248</v>
      </c>
      <c r="AT211" s="82"/>
    </row>
    <row r="212" spans="1:46" ht="17.2" customHeight="1" x14ac:dyDescent="0.3">
      <c r="A212" s="10">
        <v>21</v>
      </c>
      <c r="B212" s="12">
        <v>9542</v>
      </c>
      <c r="C212" s="151" t="s">
        <v>1773</v>
      </c>
      <c r="D212" s="129"/>
      <c r="E212" s="130"/>
      <c r="F212" s="129"/>
      <c r="G212" s="131"/>
      <c r="H212" s="241"/>
      <c r="I212" s="241"/>
      <c r="J212" s="241"/>
      <c r="K212" s="241"/>
      <c r="L212" s="242"/>
      <c r="M212" s="140"/>
      <c r="N212" s="140"/>
      <c r="O212" s="140"/>
      <c r="P212" s="140"/>
      <c r="Q212" s="140"/>
      <c r="R212" s="140"/>
      <c r="S212" s="140"/>
      <c r="T212" s="140"/>
      <c r="U212" s="90"/>
      <c r="V212" s="89"/>
      <c r="W212" s="281" t="s">
        <v>871</v>
      </c>
      <c r="X212" s="282"/>
      <c r="Y212" s="282"/>
      <c r="Z212" s="282"/>
      <c r="AA212" s="282"/>
      <c r="AB212" s="247" t="s">
        <v>870</v>
      </c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53" t="s">
        <v>810</v>
      </c>
      <c r="AM212" s="290">
        <f>AM209</f>
        <v>0.7</v>
      </c>
      <c r="AN212" s="290"/>
      <c r="AO212" s="127"/>
      <c r="AP212" s="127"/>
      <c r="AQ212" s="127"/>
      <c r="AR212" s="128"/>
      <c r="AS212" s="178">
        <f>ROUND(ROUND(I215*$U$248,0)*AM212,0)</f>
        <v>174</v>
      </c>
      <c r="AT212" s="82"/>
    </row>
    <row r="213" spans="1:46" ht="17.2" customHeight="1" x14ac:dyDescent="0.3">
      <c r="A213" s="10">
        <v>21</v>
      </c>
      <c r="B213" s="12">
        <v>9837</v>
      </c>
      <c r="C213" s="151" t="s">
        <v>1772</v>
      </c>
      <c r="D213" s="129"/>
      <c r="E213" s="130"/>
      <c r="F213" s="129"/>
      <c r="G213" s="131"/>
      <c r="H213" s="135"/>
      <c r="I213" s="135"/>
      <c r="J213" s="135"/>
      <c r="K213" s="135"/>
      <c r="L213" s="136"/>
      <c r="M213" s="140"/>
      <c r="N213" s="140"/>
      <c r="O213" s="140"/>
      <c r="P213" s="140"/>
      <c r="Q213" s="140"/>
      <c r="R213" s="140"/>
      <c r="S213" s="140"/>
      <c r="T213" s="140"/>
      <c r="U213" s="90"/>
      <c r="V213" s="89"/>
      <c r="W213" s="281"/>
      <c r="X213" s="282"/>
      <c r="Y213" s="282"/>
      <c r="Z213" s="282"/>
      <c r="AA213" s="282"/>
      <c r="AB213" s="247" t="s">
        <v>868</v>
      </c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53" t="s">
        <v>810</v>
      </c>
      <c r="AM213" s="290">
        <f>AM210</f>
        <v>0.5</v>
      </c>
      <c r="AN213" s="290"/>
      <c r="AO213" s="127"/>
      <c r="AP213" s="127"/>
      <c r="AQ213" s="127"/>
      <c r="AR213" s="128"/>
      <c r="AS213" s="178">
        <f>ROUND(ROUND(I215*$U$248,0)*AM213,0)</f>
        <v>124</v>
      </c>
      <c r="AT213" s="82"/>
    </row>
    <row r="214" spans="1:46" ht="17.2" customHeight="1" x14ac:dyDescent="0.3">
      <c r="A214" s="10">
        <v>21</v>
      </c>
      <c r="B214" s="12">
        <v>9543</v>
      </c>
      <c r="C214" s="151" t="s">
        <v>1771</v>
      </c>
      <c r="D214" s="129"/>
      <c r="E214" s="130"/>
      <c r="F214" s="129"/>
      <c r="G214" s="131"/>
      <c r="H214" s="2"/>
      <c r="I214" s="2"/>
      <c r="J214" s="2"/>
      <c r="K214" s="140"/>
      <c r="L214" s="83"/>
      <c r="M214" s="239" t="s">
        <v>837</v>
      </c>
      <c r="N214" s="239"/>
      <c r="O214" s="239"/>
      <c r="P214" s="239"/>
      <c r="Q214" s="239"/>
      <c r="R214" s="239"/>
      <c r="S214" s="239"/>
      <c r="T214" s="239"/>
      <c r="U214" s="88"/>
      <c r="V214" s="108"/>
      <c r="W214" s="46"/>
      <c r="X214" s="47"/>
      <c r="Y214" s="7"/>
      <c r="Z214" s="7"/>
      <c r="AA214" s="7"/>
      <c r="AB214" s="34"/>
      <c r="AC214" s="34"/>
      <c r="AD214" s="53"/>
      <c r="AE214" s="53"/>
      <c r="AF214" s="34"/>
      <c r="AG214" s="34"/>
      <c r="AH214" s="34"/>
      <c r="AI214" s="34"/>
      <c r="AJ214" s="34"/>
      <c r="AK214" s="34"/>
      <c r="AL214" s="53"/>
      <c r="AM214" s="290"/>
      <c r="AN214" s="290"/>
      <c r="AO214" s="127"/>
      <c r="AP214" s="127"/>
      <c r="AQ214" s="127"/>
      <c r="AR214" s="128"/>
      <c r="AS214" s="178">
        <f>ROUND(ROUND(I215*S216,0)*$U$248,0)</f>
        <v>239</v>
      </c>
      <c r="AT214" s="82"/>
    </row>
    <row r="215" spans="1:46" ht="17.2" customHeight="1" x14ac:dyDescent="0.3">
      <c r="A215" s="10">
        <v>21</v>
      </c>
      <c r="B215" s="12">
        <v>9544</v>
      </c>
      <c r="C215" s="151" t="s">
        <v>1770</v>
      </c>
      <c r="D215" s="129"/>
      <c r="E215" s="130"/>
      <c r="F215" s="129"/>
      <c r="G215" s="131"/>
      <c r="H215" s="2"/>
      <c r="I215" s="295">
        <f>'5療養介護(基本)'!I214</f>
        <v>354</v>
      </c>
      <c r="J215" s="295"/>
      <c r="K215" s="2" t="s">
        <v>809</v>
      </c>
      <c r="L215" s="43"/>
      <c r="M215" s="241"/>
      <c r="N215" s="241"/>
      <c r="O215" s="241"/>
      <c r="P215" s="241"/>
      <c r="Q215" s="241"/>
      <c r="R215" s="241"/>
      <c r="S215" s="241"/>
      <c r="T215" s="241"/>
      <c r="U215" s="44"/>
      <c r="V215" s="43"/>
      <c r="W215" s="281" t="s">
        <v>1769</v>
      </c>
      <c r="X215" s="282"/>
      <c r="Y215" s="282"/>
      <c r="Z215" s="282"/>
      <c r="AA215" s="282"/>
      <c r="AB215" s="247" t="s">
        <v>1768</v>
      </c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53" t="s">
        <v>821</v>
      </c>
      <c r="AM215" s="290">
        <f>AM212</f>
        <v>0.7</v>
      </c>
      <c r="AN215" s="290"/>
      <c r="AO215" s="127"/>
      <c r="AP215" s="127"/>
      <c r="AQ215" s="127"/>
      <c r="AR215" s="128"/>
      <c r="AS215" s="85">
        <f>ROUND(ROUND(ROUND(I215*S216,0)*$U$248,0)*AM215,0)</f>
        <v>167</v>
      </c>
      <c r="AT215" s="82"/>
    </row>
    <row r="216" spans="1:46" ht="17.2" customHeight="1" x14ac:dyDescent="0.3">
      <c r="A216" s="10">
        <v>21</v>
      </c>
      <c r="B216" s="12">
        <v>9838</v>
      </c>
      <c r="C216" s="151" t="s">
        <v>1767</v>
      </c>
      <c r="D216" s="129"/>
      <c r="E216" s="130"/>
      <c r="F216" s="129"/>
      <c r="G216" s="131"/>
      <c r="H216" s="2"/>
      <c r="I216" s="2"/>
      <c r="J216" s="2"/>
      <c r="K216" s="2"/>
      <c r="L216" s="43"/>
      <c r="M216" s="11"/>
      <c r="N216" s="11"/>
      <c r="O216" s="11"/>
      <c r="P216" s="11"/>
      <c r="Q216" s="11"/>
      <c r="R216" s="126" t="s">
        <v>821</v>
      </c>
      <c r="S216" s="236">
        <f>S210</f>
        <v>0.96499999999999997</v>
      </c>
      <c r="T216" s="236"/>
      <c r="U216" s="44"/>
      <c r="V216" s="43"/>
      <c r="W216" s="281"/>
      <c r="X216" s="282"/>
      <c r="Y216" s="282"/>
      <c r="Z216" s="282"/>
      <c r="AA216" s="282"/>
      <c r="AB216" s="247" t="s">
        <v>1766</v>
      </c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53" t="s">
        <v>821</v>
      </c>
      <c r="AM216" s="290">
        <f>AM213</f>
        <v>0.5</v>
      </c>
      <c r="AN216" s="290"/>
      <c r="AO216" s="63"/>
      <c r="AP216" s="63"/>
      <c r="AQ216" s="63"/>
      <c r="AR216" s="117"/>
      <c r="AS216" s="178">
        <f>ROUND(ROUND(ROUND(I215*S216,0)*$U$248,0)*AM216,0)</f>
        <v>120</v>
      </c>
      <c r="AT216" s="82"/>
    </row>
    <row r="217" spans="1:46" ht="17.2" customHeight="1" x14ac:dyDescent="0.3">
      <c r="A217" s="10">
        <v>21</v>
      </c>
      <c r="B217" s="12">
        <v>9839</v>
      </c>
      <c r="C217" s="151" t="s">
        <v>1765</v>
      </c>
      <c r="D217" s="129"/>
      <c r="E217" s="130"/>
      <c r="F217" s="129"/>
      <c r="G217" s="131"/>
      <c r="H217" s="130"/>
      <c r="I217" s="130"/>
      <c r="J217" s="130"/>
      <c r="K217" s="130"/>
      <c r="L217" s="131"/>
      <c r="M217" s="34"/>
      <c r="N217" s="76"/>
      <c r="O217" s="76"/>
      <c r="P217" s="76"/>
      <c r="Q217" s="76"/>
      <c r="R217" s="76"/>
      <c r="S217" s="76"/>
      <c r="T217" s="76"/>
      <c r="U217" s="44"/>
      <c r="V217" s="43"/>
      <c r="W217" s="9"/>
      <c r="X217" s="30"/>
      <c r="Y217" s="105"/>
      <c r="Z217" s="63"/>
      <c r="AA217" s="7"/>
      <c r="AB217" s="7"/>
      <c r="AC217" s="7"/>
      <c r="AD217" s="59"/>
      <c r="AE217" s="59"/>
      <c r="AF217" s="7"/>
      <c r="AG217" s="7"/>
      <c r="AH217" s="7"/>
      <c r="AI217" s="7"/>
      <c r="AJ217" s="7"/>
      <c r="AK217" s="7"/>
      <c r="AL217" s="59"/>
      <c r="AM217" s="249"/>
      <c r="AN217" s="250"/>
      <c r="AO217" s="241" t="s">
        <v>877</v>
      </c>
      <c r="AP217" s="241"/>
      <c r="AQ217" s="241"/>
      <c r="AR217" s="242"/>
      <c r="AS217" s="167">
        <f>ROUND(I215*$U$248,0)-AO220</f>
        <v>243</v>
      </c>
      <c r="AT217" s="82"/>
    </row>
    <row r="218" spans="1:46" ht="17.2" customHeight="1" x14ac:dyDescent="0.3">
      <c r="A218" s="10">
        <v>21</v>
      </c>
      <c r="B218" s="12">
        <v>9840</v>
      </c>
      <c r="C218" s="151" t="s">
        <v>1764</v>
      </c>
      <c r="D218" s="129"/>
      <c r="E218" s="130"/>
      <c r="F218" s="129"/>
      <c r="G218" s="131"/>
      <c r="H218" s="130"/>
      <c r="I218" s="130"/>
      <c r="J218" s="130"/>
      <c r="K218" s="130"/>
      <c r="L218" s="131"/>
      <c r="M218" s="140"/>
      <c r="N218" s="140"/>
      <c r="O218" s="140"/>
      <c r="P218" s="140"/>
      <c r="Q218" s="140"/>
      <c r="R218" s="140"/>
      <c r="S218" s="140"/>
      <c r="T218" s="140"/>
      <c r="U218" s="90"/>
      <c r="V218" s="89"/>
      <c r="W218" s="281" t="s">
        <v>871</v>
      </c>
      <c r="X218" s="282"/>
      <c r="Y218" s="282"/>
      <c r="Z218" s="282"/>
      <c r="AA218" s="283"/>
      <c r="AB218" s="247" t="s">
        <v>870</v>
      </c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126" t="s">
        <v>810</v>
      </c>
      <c r="AM218" s="255">
        <f>AM215</f>
        <v>0.7</v>
      </c>
      <c r="AN218" s="289"/>
      <c r="AO218" s="262"/>
      <c r="AP218" s="241"/>
      <c r="AQ218" s="241"/>
      <c r="AR218" s="242"/>
      <c r="AS218" s="167">
        <f>ROUND(ROUND(I215*$U$248,0)*AM218,0)-AO220</f>
        <v>169</v>
      </c>
      <c r="AT218" s="82"/>
    </row>
    <row r="219" spans="1:46" ht="17.2" customHeight="1" x14ac:dyDescent="0.3">
      <c r="A219" s="10">
        <v>21</v>
      </c>
      <c r="B219" s="12">
        <v>9841</v>
      </c>
      <c r="C219" s="151" t="s">
        <v>1763</v>
      </c>
      <c r="D219" s="129"/>
      <c r="E219" s="130"/>
      <c r="F219" s="129"/>
      <c r="G219" s="131"/>
      <c r="H219" s="135"/>
      <c r="I219" s="135"/>
      <c r="J219" s="135"/>
      <c r="K219" s="135"/>
      <c r="L219" s="136"/>
      <c r="M219" s="140"/>
      <c r="N219" s="140"/>
      <c r="O219" s="140"/>
      <c r="P219" s="140"/>
      <c r="Q219" s="140"/>
      <c r="R219" s="140"/>
      <c r="S219" s="140"/>
      <c r="T219" s="140"/>
      <c r="U219" s="90"/>
      <c r="V219" s="89"/>
      <c r="W219" s="281"/>
      <c r="X219" s="282"/>
      <c r="Y219" s="282"/>
      <c r="Z219" s="282"/>
      <c r="AA219" s="283"/>
      <c r="AB219" s="247" t="s">
        <v>868</v>
      </c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53" t="s">
        <v>810</v>
      </c>
      <c r="AM219" s="290">
        <f>AM216</f>
        <v>0.5</v>
      </c>
      <c r="AN219" s="291"/>
      <c r="AO219" s="134"/>
      <c r="AP219" s="130"/>
      <c r="AQ219" s="130"/>
      <c r="AR219" s="131"/>
      <c r="AS219" s="167">
        <f>ROUND(ROUND(I215*$U$248,0)*AM219,0)-AO220</f>
        <v>119</v>
      </c>
      <c r="AT219" s="82"/>
    </row>
    <row r="220" spans="1:46" ht="17.2" customHeight="1" x14ac:dyDescent="0.3">
      <c r="A220" s="10">
        <v>21</v>
      </c>
      <c r="B220" s="12">
        <v>9842</v>
      </c>
      <c r="C220" s="151" t="s">
        <v>1762</v>
      </c>
      <c r="D220" s="129"/>
      <c r="E220" s="130"/>
      <c r="F220" s="129"/>
      <c r="G220" s="131"/>
      <c r="H220" s="2"/>
      <c r="I220" s="2"/>
      <c r="J220" s="36"/>
      <c r="K220" s="36"/>
      <c r="L220" s="43"/>
      <c r="M220" s="239" t="s">
        <v>837</v>
      </c>
      <c r="N220" s="239"/>
      <c r="O220" s="239"/>
      <c r="P220" s="239"/>
      <c r="Q220" s="239"/>
      <c r="R220" s="239"/>
      <c r="S220" s="239"/>
      <c r="T220" s="239"/>
      <c r="U220" s="88"/>
      <c r="V220" s="108"/>
      <c r="W220" s="46"/>
      <c r="X220" s="47"/>
      <c r="Y220" s="7"/>
      <c r="Z220" s="7"/>
      <c r="AA220" s="7"/>
      <c r="AB220" s="7"/>
      <c r="AC220" s="7"/>
      <c r="AD220" s="59"/>
      <c r="AE220" s="59"/>
      <c r="AF220" s="7"/>
      <c r="AG220" s="7"/>
      <c r="AH220" s="7"/>
      <c r="AI220" s="7"/>
      <c r="AJ220" s="7"/>
      <c r="AK220" s="7"/>
      <c r="AL220" s="59"/>
      <c r="AM220" s="249"/>
      <c r="AN220" s="250"/>
      <c r="AO220" s="36">
        <f>AO208</f>
        <v>5</v>
      </c>
      <c r="AP220" s="69" t="s">
        <v>873</v>
      </c>
      <c r="AQ220" s="130"/>
      <c r="AR220" s="131"/>
      <c r="AS220" s="167">
        <f>ROUND(ROUND(I215*S222,0)*$U$248,0)-AO220</f>
        <v>234</v>
      </c>
      <c r="AT220" s="82"/>
    </row>
    <row r="221" spans="1:46" ht="17.2" customHeight="1" x14ac:dyDescent="0.3">
      <c r="A221" s="10">
        <v>21</v>
      </c>
      <c r="B221" s="12">
        <v>9843</v>
      </c>
      <c r="C221" s="151" t="s">
        <v>1761</v>
      </c>
      <c r="D221" s="129"/>
      <c r="E221" s="130"/>
      <c r="F221" s="129"/>
      <c r="G221" s="131"/>
      <c r="H221" s="2"/>
      <c r="I221" s="2"/>
      <c r="J221" s="2"/>
      <c r="K221" s="2"/>
      <c r="L221" s="43"/>
      <c r="M221" s="241"/>
      <c r="N221" s="241"/>
      <c r="O221" s="241"/>
      <c r="P221" s="241"/>
      <c r="Q221" s="241"/>
      <c r="R221" s="241"/>
      <c r="S221" s="241"/>
      <c r="T221" s="241"/>
      <c r="U221" s="44"/>
      <c r="V221" s="43"/>
      <c r="W221" s="281" t="s">
        <v>871</v>
      </c>
      <c r="X221" s="282"/>
      <c r="Y221" s="282"/>
      <c r="Z221" s="282"/>
      <c r="AA221" s="283"/>
      <c r="AB221" s="247" t="s">
        <v>870</v>
      </c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126" t="s">
        <v>810</v>
      </c>
      <c r="AM221" s="255">
        <f>AM218</f>
        <v>0.7</v>
      </c>
      <c r="AN221" s="289"/>
      <c r="AO221" s="44"/>
      <c r="AP221" s="130"/>
      <c r="AQ221" s="130"/>
      <c r="AR221" s="131"/>
      <c r="AS221" s="33">
        <f>ROUND(ROUND(ROUND(I215*S222,0)*$U$248,0)*AM221,0)-AO220</f>
        <v>162</v>
      </c>
      <c r="AT221" s="82"/>
    </row>
    <row r="222" spans="1:46" ht="17.2" customHeight="1" x14ac:dyDescent="0.3">
      <c r="A222" s="10">
        <v>21</v>
      </c>
      <c r="B222" s="12">
        <v>9844</v>
      </c>
      <c r="C222" s="151" t="s">
        <v>1760</v>
      </c>
      <c r="D222" s="148"/>
      <c r="E222" s="149"/>
      <c r="F222" s="148"/>
      <c r="G222" s="150"/>
      <c r="H222" s="8"/>
      <c r="I222" s="8"/>
      <c r="J222" s="8"/>
      <c r="K222" s="8"/>
      <c r="L222" s="20"/>
      <c r="M222" s="11"/>
      <c r="N222" s="11"/>
      <c r="O222" s="11"/>
      <c r="P222" s="11"/>
      <c r="Q222" s="11"/>
      <c r="R222" s="126" t="s">
        <v>810</v>
      </c>
      <c r="S222" s="236">
        <f>S216</f>
        <v>0.96499999999999997</v>
      </c>
      <c r="T222" s="236"/>
      <c r="U222" s="42"/>
      <c r="V222" s="20"/>
      <c r="W222" s="292"/>
      <c r="X222" s="293"/>
      <c r="Y222" s="293"/>
      <c r="Z222" s="293"/>
      <c r="AA222" s="294"/>
      <c r="AB222" s="247" t="s">
        <v>868</v>
      </c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59" t="s">
        <v>810</v>
      </c>
      <c r="AM222" s="249">
        <f>AM219</f>
        <v>0.5</v>
      </c>
      <c r="AN222" s="250"/>
      <c r="AO222" s="42"/>
      <c r="AP222" s="149"/>
      <c r="AQ222" s="149"/>
      <c r="AR222" s="150"/>
      <c r="AS222" s="179">
        <f>ROUND(ROUND(ROUND(I215*S222,0)*$U$248,0)*AM222,0)-AO220</f>
        <v>115</v>
      </c>
      <c r="AT222" s="81"/>
    </row>
    <row r="223" spans="1:46" ht="17.2" customHeight="1" x14ac:dyDescent="0.3">
      <c r="A223" s="10">
        <v>21</v>
      </c>
      <c r="B223" s="12">
        <v>9611</v>
      </c>
      <c r="C223" s="151" t="s">
        <v>1759</v>
      </c>
      <c r="D223" s="263" t="s">
        <v>925</v>
      </c>
      <c r="E223" s="264"/>
      <c r="F223" s="263" t="s">
        <v>924</v>
      </c>
      <c r="G223" s="298"/>
      <c r="H223" s="239" t="s">
        <v>923</v>
      </c>
      <c r="I223" s="239"/>
      <c r="J223" s="239"/>
      <c r="K223" s="239"/>
      <c r="L223" s="240"/>
      <c r="M223" s="2"/>
      <c r="N223" s="140"/>
      <c r="O223" s="140"/>
      <c r="P223" s="140"/>
      <c r="Q223" s="140"/>
      <c r="R223" s="140"/>
      <c r="S223" s="140"/>
      <c r="T223" s="140"/>
      <c r="U223" s="304" t="s">
        <v>1475</v>
      </c>
      <c r="V223" s="306" t="s">
        <v>870</v>
      </c>
      <c r="W223" s="9"/>
      <c r="X223" s="30"/>
      <c r="Y223" s="105"/>
      <c r="Z223" s="63"/>
      <c r="AA223" s="7"/>
      <c r="AB223" s="34"/>
      <c r="AC223" s="34"/>
      <c r="AD223" s="53"/>
      <c r="AE223" s="53"/>
      <c r="AF223" s="34"/>
      <c r="AG223" s="34"/>
      <c r="AH223" s="34"/>
      <c r="AI223" s="34"/>
      <c r="AJ223" s="34"/>
      <c r="AK223" s="34"/>
      <c r="AL223" s="53"/>
      <c r="AM223" s="290"/>
      <c r="AN223" s="290"/>
      <c r="AO223" s="127"/>
      <c r="AP223" s="127"/>
      <c r="AQ223" s="127"/>
      <c r="AR223" s="128"/>
      <c r="AS223" s="178">
        <f>ROUND(I227*$U$248,0)</f>
        <v>620</v>
      </c>
      <c r="AT223" s="18" t="s">
        <v>824</v>
      </c>
    </row>
    <row r="224" spans="1:46" ht="17.2" customHeight="1" x14ac:dyDescent="0.3">
      <c r="A224" s="10">
        <v>21</v>
      </c>
      <c r="B224" s="12">
        <v>9612</v>
      </c>
      <c r="C224" s="151" t="s">
        <v>1758</v>
      </c>
      <c r="D224" s="265"/>
      <c r="E224" s="266"/>
      <c r="F224" s="265"/>
      <c r="G224" s="299"/>
      <c r="H224" s="241"/>
      <c r="I224" s="241"/>
      <c r="J224" s="241"/>
      <c r="K224" s="241"/>
      <c r="L224" s="242"/>
      <c r="M224" s="140"/>
      <c r="N224" s="140"/>
      <c r="O224" s="140"/>
      <c r="P224" s="140"/>
      <c r="Q224" s="140"/>
      <c r="R224" s="140"/>
      <c r="S224" s="140"/>
      <c r="T224" s="140"/>
      <c r="U224" s="305"/>
      <c r="V224" s="307"/>
      <c r="W224" s="281" t="s">
        <v>871</v>
      </c>
      <c r="X224" s="282"/>
      <c r="Y224" s="282"/>
      <c r="Z224" s="282"/>
      <c r="AA224" s="282"/>
      <c r="AB224" s="247" t="s">
        <v>870</v>
      </c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119" t="s">
        <v>810</v>
      </c>
      <c r="AM224" s="290">
        <f>AM221</f>
        <v>0.7</v>
      </c>
      <c r="AN224" s="290"/>
      <c r="AO224" s="127"/>
      <c r="AP224" s="127"/>
      <c r="AQ224" s="127"/>
      <c r="AR224" s="128"/>
      <c r="AS224" s="178">
        <f>ROUND(ROUND(I227*$U$248,0)*AM224,0)</f>
        <v>434</v>
      </c>
      <c r="AT224" s="14"/>
    </row>
    <row r="225" spans="1:46" ht="17.2" customHeight="1" x14ac:dyDescent="0.3">
      <c r="A225" s="10">
        <v>21</v>
      </c>
      <c r="B225" s="12">
        <v>9845</v>
      </c>
      <c r="C225" s="151" t="s">
        <v>1757</v>
      </c>
      <c r="D225" s="265"/>
      <c r="E225" s="266"/>
      <c r="F225" s="265"/>
      <c r="G225" s="299"/>
      <c r="H225" s="135"/>
      <c r="I225" s="135"/>
      <c r="J225" s="135"/>
      <c r="K225" s="135"/>
      <c r="L225" s="136"/>
      <c r="M225" s="140"/>
      <c r="N225" s="140"/>
      <c r="O225" s="140"/>
      <c r="P225" s="140"/>
      <c r="Q225" s="140"/>
      <c r="R225" s="140"/>
      <c r="S225" s="140"/>
      <c r="T225" s="140"/>
      <c r="U225" s="305"/>
      <c r="V225" s="307"/>
      <c r="W225" s="281"/>
      <c r="X225" s="282"/>
      <c r="Y225" s="282"/>
      <c r="Z225" s="282"/>
      <c r="AA225" s="282"/>
      <c r="AB225" s="247" t="s">
        <v>868</v>
      </c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53" t="s">
        <v>810</v>
      </c>
      <c r="AM225" s="290">
        <f>AM222</f>
        <v>0.5</v>
      </c>
      <c r="AN225" s="290"/>
      <c r="AO225" s="127"/>
      <c r="AP225" s="127"/>
      <c r="AQ225" s="127"/>
      <c r="AR225" s="128"/>
      <c r="AS225" s="178">
        <f>ROUND(ROUND(I227*$U$248,0)*AM225,0)</f>
        <v>310</v>
      </c>
      <c r="AT225" s="14"/>
    </row>
    <row r="226" spans="1:46" ht="17.2" customHeight="1" x14ac:dyDescent="0.3">
      <c r="A226" s="10">
        <v>21</v>
      </c>
      <c r="B226" s="12">
        <v>9613</v>
      </c>
      <c r="C226" s="151" t="s">
        <v>1756</v>
      </c>
      <c r="D226" s="265"/>
      <c r="E226" s="266"/>
      <c r="F226" s="265"/>
      <c r="G226" s="299"/>
      <c r="H226" s="2"/>
      <c r="I226" s="2"/>
      <c r="J226" s="2"/>
      <c r="K226" s="140"/>
      <c r="L226" s="83"/>
      <c r="M226" s="239" t="s">
        <v>837</v>
      </c>
      <c r="N226" s="239"/>
      <c r="O226" s="239"/>
      <c r="P226" s="239"/>
      <c r="Q226" s="239"/>
      <c r="R226" s="239"/>
      <c r="S226" s="239"/>
      <c r="T226" s="239"/>
      <c r="U226" s="305"/>
      <c r="V226" s="307"/>
      <c r="W226" s="46"/>
      <c r="X226" s="47"/>
      <c r="Y226" s="7"/>
      <c r="Z226" s="7"/>
      <c r="AA226" s="7"/>
      <c r="AB226" s="34"/>
      <c r="AC226" s="34"/>
      <c r="AD226" s="53"/>
      <c r="AE226" s="53"/>
      <c r="AF226" s="34"/>
      <c r="AG226" s="34"/>
      <c r="AH226" s="34"/>
      <c r="AI226" s="34"/>
      <c r="AJ226" s="34"/>
      <c r="AK226" s="34"/>
      <c r="AL226" s="53"/>
      <c r="AM226" s="290"/>
      <c r="AN226" s="290"/>
      <c r="AO226" s="127"/>
      <c r="AP226" s="127"/>
      <c r="AQ226" s="127"/>
      <c r="AR226" s="128"/>
      <c r="AS226" s="178">
        <f>ROUND(ROUND(I227*S228,0)*$U$248,0)</f>
        <v>599</v>
      </c>
      <c r="AT226" s="14"/>
    </row>
    <row r="227" spans="1:46" ht="17.2" customHeight="1" x14ac:dyDescent="0.3">
      <c r="A227" s="10">
        <v>21</v>
      </c>
      <c r="B227" s="12">
        <v>9614</v>
      </c>
      <c r="C227" s="151" t="s">
        <v>1755</v>
      </c>
      <c r="D227" s="265"/>
      <c r="E227" s="266"/>
      <c r="F227" s="265"/>
      <c r="G227" s="299"/>
      <c r="H227" s="2"/>
      <c r="I227" s="295">
        <f>'5療養介護(基本)'!I226</f>
        <v>886</v>
      </c>
      <c r="J227" s="295"/>
      <c r="K227" s="2" t="s">
        <v>809</v>
      </c>
      <c r="L227" s="43"/>
      <c r="M227" s="241"/>
      <c r="N227" s="241"/>
      <c r="O227" s="241"/>
      <c r="P227" s="241"/>
      <c r="Q227" s="241"/>
      <c r="R227" s="241"/>
      <c r="S227" s="241"/>
      <c r="T227" s="241"/>
      <c r="U227" s="305"/>
      <c r="V227" s="307"/>
      <c r="W227" s="281" t="s">
        <v>871</v>
      </c>
      <c r="X227" s="282"/>
      <c r="Y227" s="282"/>
      <c r="Z227" s="282"/>
      <c r="AA227" s="282"/>
      <c r="AB227" s="247" t="s">
        <v>870</v>
      </c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53" t="s">
        <v>810</v>
      </c>
      <c r="AM227" s="290">
        <f>AM224</f>
        <v>0.7</v>
      </c>
      <c r="AN227" s="290"/>
      <c r="AO227" s="127"/>
      <c r="AP227" s="127"/>
      <c r="AQ227" s="127"/>
      <c r="AR227" s="128"/>
      <c r="AS227" s="178">
        <f>ROUND(ROUND(ROUND(I227*S228,0)*$U$248,0)*AM227,0)</f>
        <v>419</v>
      </c>
      <c r="AT227" s="14"/>
    </row>
    <row r="228" spans="1:46" ht="17.2" customHeight="1" x14ac:dyDescent="0.3">
      <c r="A228" s="10">
        <v>21</v>
      </c>
      <c r="B228" s="12">
        <v>9846</v>
      </c>
      <c r="C228" s="151" t="s">
        <v>1754</v>
      </c>
      <c r="D228" s="265"/>
      <c r="E228" s="266"/>
      <c r="F228" s="265"/>
      <c r="G228" s="299"/>
      <c r="H228" s="2"/>
      <c r="I228" s="2"/>
      <c r="J228" s="2"/>
      <c r="K228" s="2"/>
      <c r="L228" s="43"/>
      <c r="M228" s="11"/>
      <c r="N228" s="11"/>
      <c r="O228" s="11"/>
      <c r="P228" s="11"/>
      <c r="Q228" s="11"/>
      <c r="R228" s="126" t="s">
        <v>810</v>
      </c>
      <c r="S228" s="236">
        <f>S222</f>
        <v>0.96499999999999997</v>
      </c>
      <c r="T228" s="236"/>
      <c r="U228" s="305"/>
      <c r="V228" s="307"/>
      <c r="W228" s="281"/>
      <c r="X228" s="282"/>
      <c r="Y228" s="282"/>
      <c r="Z228" s="282"/>
      <c r="AA228" s="282"/>
      <c r="AB228" s="247" t="s">
        <v>868</v>
      </c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53" t="s">
        <v>810</v>
      </c>
      <c r="AM228" s="290">
        <f>AM225</f>
        <v>0.5</v>
      </c>
      <c r="AN228" s="290"/>
      <c r="AO228" s="63"/>
      <c r="AP228" s="63"/>
      <c r="AQ228" s="63"/>
      <c r="AR228" s="117"/>
      <c r="AS228" s="178">
        <f>ROUND(ROUND(ROUND(I227*S228,0)*$U$248,0)*AM228,0)</f>
        <v>300</v>
      </c>
      <c r="AT228" s="14"/>
    </row>
    <row r="229" spans="1:46" ht="17.2" customHeight="1" x14ac:dyDescent="0.3">
      <c r="A229" s="10">
        <v>21</v>
      </c>
      <c r="B229" s="12">
        <v>9847</v>
      </c>
      <c r="C229" s="151" t="s">
        <v>1753</v>
      </c>
      <c r="D229" s="265"/>
      <c r="E229" s="266"/>
      <c r="F229" s="265"/>
      <c r="G229" s="299"/>
      <c r="H229" s="130"/>
      <c r="I229" s="130"/>
      <c r="J229" s="130"/>
      <c r="K229" s="130"/>
      <c r="L229" s="131"/>
      <c r="M229" s="34"/>
      <c r="N229" s="76"/>
      <c r="O229" s="76"/>
      <c r="P229" s="76"/>
      <c r="Q229" s="76"/>
      <c r="R229" s="76"/>
      <c r="S229" s="76"/>
      <c r="T229" s="76"/>
      <c r="U229" s="305"/>
      <c r="V229" s="307"/>
      <c r="W229" s="9"/>
      <c r="X229" s="30"/>
      <c r="Y229" s="105"/>
      <c r="Z229" s="63"/>
      <c r="AA229" s="7"/>
      <c r="AB229" s="7"/>
      <c r="AC229" s="7"/>
      <c r="AD229" s="59"/>
      <c r="AE229" s="59"/>
      <c r="AF229" s="7"/>
      <c r="AG229" s="7"/>
      <c r="AH229" s="7"/>
      <c r="AI229" s="7"/>
      <c r="AJ229" s="7"/>
      <c r="AK229" s="7"/>
      <c r="AL229" s="59"/>
      <c r="AM229" s="249"/>
      <c r="AN229" s="250"/>
      <c r="AO229" s="241" t="s">
        <v>877</v>
      </c>
      <c r="AP229" s="241"/>
      <c r="AQ229" s="241"/>
      <c r="AR229" s="242"/>
      <c r="AS229" s="167">
        <f>ROUND(I227*$U$248,0)-AO232</f>
        <v>615</v>
      </c>
      <c r="AT229" s="14"/>
    </row>
    <row r="230" spans="1:46" ht="17.2" customHeight="1" x14ac:dyDescent="0.3">
      <c r="A230" s="10">
        <v>21</v>
      </c>
      <c r="B230" s="12">
        <v>9848</v>
      </c>
      <c r="C230" s="151" t="s">
        <v>1752</v>
      </c>
      <c r="D230" s="265"/>
      <c r="E230" s="266"/>
      <c r="F230" s="265"/>
      <c r="G230" s="299"/>
      <c r="H230" s="130"/>
      <c r="I230" s="130"/>
      <c r="J230" s="130"/>
      <c r="K230" s="130"/>
      <c r="L230" s="131"/>
      <c r="M230" s="140"/>
      <c r="N230" s="140"/>
      <c r="O230" s="140"/>
      <c r="P230" s="140"/>
      <c r="Q230" s="140"/>
      <c r="R230" s="140"/>
      <c r="S230" s="140"/>
      <c r="T230" s="140"/>
      <c r="U230" s="305"/>
      <c r="V230" s="307"/>
      <c r="W230" s="281" t="s">
        <v>871</v>
      </c>
      <c r="X230" s="282"/>
      <c r="Y230" s="282"/>
      <c r="Z230" s="282"/>
      <c r="AA230" s="283"/>
      <c r="AB230" s="247" t="s">
        <v>870</v>
      </c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126" t="s">
        <v>810</v>
      </c>
      <c r="AM230" s="255">
        <f>AM227</f>
        <v>0.7</v>
      </c>
      <c r="AN230" s="289"/>
      <c r="AO230" s="262"/>
      <c r="AP230" s="241"/>
      <c r="AQ230" s="241"/>
      <c r="AR230" s="242"/>
      <c r="AS230" s="167">
        <f>ROUND(ROUND(I227*$U$248,0)*AM230,0)-AO232</f>
        <v>429</v>
      </c>
      <c r="AT230" s="14"/>
    </row>
    <row r="231" spans="1:46" ht="17.2" customHeight="1" x14ac:dyDescent="0.3">
      <c r="A231" s="10">
        <v>21</v>
      </c>
      <c r="B231" s="12">
        <v>9849</v>
      </c>
      <c r="C231" s="151" t="s">
        <v>1751</v>
      </c>
      <c r="D231" s="265"/>
      <c r="E231" s="266"/>
      <c r="F231" s="265"/>
      <c r="G231" s="299"/>
      <c r="H231" s="135"/>
      <c r="I231" s="135"/>
      <c r="J231" s="135"/>
      <c r="K231" s="135"/>
      <c r="L231" s="136"/>
      <c r="M231" s="140"/>
      <c r="N231" s="140"/>
      <c r="O231" s="140"/>
      <c r="P231" s="140"/>
      <c r="Q231" s="140"/>
      <c r="R231" s="140"/>
      <c r="S231" s="140"/>
      <c r="T231" s="140"/>
      <c r="U231" s="305"/>
      <c r="V231" s="307"/>
      <c r="W231" s="281"/>
      <c r="X231" s="282"/>
      <c r="Y231" s="282"/>
      <c r="Z231" s="282"/>
      <c r="AA231" s="283"/>
      <c r="AB231" s="247" t="s">
        <v>868</v>
      </c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53" t="s">
        <v>810</v>
      </c>
      <c r="AM231" s="290">
        <f>AM228</f>
        <v>0.5</v>
      </c>
      <c r="AN231" s="291"/>
      <c r="AO231" s="134"/>
      <c r="AP231" s="130"/>
      <c r="AQ231" s="130"/>
      <c r="AR231" s="131"/>
      <c r="AS231" s="167">
        <f>ROUND(ROUND(I227*$U$248,0)*AM231,0)-AO232</f>
        <v>305</v>
      </c>
      <c r="AT231" s="14"/>
    </row>
    <row r="232" spans="1:46" ht="17.2" customHeight="1" x14ac:dyDescent="0.3">
      <c r="A232" s="10">
        <v>21</v>
      </c>
      <c r="B232" s="12">
        <v>9850</v>
      </c>
      <c r="C232" s="151" t="s">
        <v>1750</v>
      </c>
      <c r="D232" s="265"/>
      <c r="E232" s="266"/>
      <c r="F232" s="265"/>
      <c r="G232" s="299"/>
      <c r="H232" s="2"/>
      <c r="I232" s="2"/>
      <c r="J232" s="36"/>
      <c r="K232" s="36"/>
      <c r="L232" s="43"/>
      <c r="M232" s="239" t="s">
        <v>837</v>
      </c>
      <c r="N232" s="239"/>
      <c r="O232" s="239"/>
      <c r="P232" s="239"/>
      <c r="Q232" s="239"/>
      <c r="R232" s="239"/>
      <c r="S232" s="239"/>
      <c r="T232" s="239"/>
      <c r="U232" s="305"/>
      <c r="V232" s="307"/>
      <c r="W232" s="46"/>
      <c r="X232" s="47"/>
      <c r="Y232" s="7"/>
      <c r="Z232" s="7"/>
      <c r="AA232" s="7"/>
      <c r="AB232" s="7"/>
      <c r="AC232" s="7"/>
      <c r="AD232" s="59"/>
      <c r="AE232" s="59"/>
      <c r="AF232" s="7"/>
      <c r="AG232" s="7"/>
      <c r="AH232" s="7"/>
      <c r="AI232" s="7"/>
      <c r="AJ232" s="7"/>
      <c r="AK232" s="7"/>
      <c r="AL232" s="59"/>
      <c r="AM232" s="249"/>
      <c r="AN232" s="250"/>
      <c r="AO232" s="36">
        <f>AO220</f>
        <v>5</v>
      </c>
      <c r="AP232" s="69" t="s">
        <v>873</v>
      </c>
      <c r="AQ232" s="130"/>
      <c r="AR232" s="131"/>
      <c r="AS232" s="167">
        <f>ROUND(ROUND(I227*S234,0)*$U$248,0)-AO232</f>
        <v>594</v>
      </c>
      <c r="AT232" s="14"/>
    </row>
    <row r="233" spans="1:46" ht="17.2" customHeight="1" x14ac:dyDescent="0.3">
      <c r="A233" s="10">
        <v>21</v>
      </c>
      <c r="B233" s="12">
        <v>9851</v>
      </c>
      <c r="C233" s="151" t="s">
        <v>1749</v>
      </c>
      <c r="D233" s="265"/>
      <c r="E233" s="266"/>
      <c r="F233" s="265"/>
      <c r="G233" s="299"/>
      <c r="H233" s="2"/>
      <c r="I233" s="2"/>
      <c r="J233" s="2"/>
      <c r="K233" s="2"/>
      <c r="L233" s="43"/>
      <c r="M233" s="241"/>
      <c r="N233" s="241"/>
      <c r="O233" s="241"/>
      <c r="P233" s="241"/>
      <c r="Q233" s="241"/>
      <c r="R233" s="241"/>
      <c r="S233" s="241"/>
      <c r="T233" s="241"/>
      <c r="U233" s="305"/>
      <c r="V233" s="307"/>
      <c r="W233" s="281" t="s">
        <v>871</v>
      </c>
      <c r="X233" s="282"/>
      <c r="Y233" s="282"/>
      <c r="Z233" s="282"/>
      <c r="AA233" s="283"/>
      <c r="AB233" s="247" t="s">
        <v>870</v>
      </c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126" t="s">
        <v>810</v>
      </c>
      <c r="AM233" s="255">
        <f>AM230</f>
        <v>0.7</v>
      </c>
      <c r="AN233" s="289"/>
      <c r="AO233" s="44"/>
      <c r="AP233" s="130"/>
      <c r="AQ233" s="130"/>
      <c r="AR233" s="131"/>
      <c r="AS233" s="167">
        <f>ROUND(ROUND(ROUND(I227*S234,0)*$U$248,0)*AM233,0)-AO232</f>
        <v>414</v>
      </c>
      <c r="AT233" s="14"/>
    </row>
    <row r="234" spans="1:46" ht="17.2" customHeight="1" x14ac:dyDescent="0.3">
      <c r="A234" s="10">
        <v>21</v>
      </c>
      <c r="B234" s="12">
        <v>9852</v>
      </c>
      <c r="C234" s="151" t="s">
        <v>1748</v>
      </c>
      <c r="D234" s="265"/>
      <c r="E234" s="266"/>
      <c r="F234" s="265"/>
      <c r="G234" s="299"/>
      <c r="H234" s="2"/>
      <c r="I234" s="2"/>
      <c r="J234" s="2"/>
      <c r="K234" s="2"/>
      <c r="L234" s="43"/>
      <c r="M234" s="11"/>
      <c r="N234" s="11"/>
      <c r="O234" s="11"/>
      <c r="P234" s="11"/>
      <c r="Q234" s="11"/>
      <c r="R234" s="126" t="s">
        <v>810</v>
      </c>
      <c r="S234" s="236">
        <f>S228</f>
        <v>0.96499999999999997</v>
      </c>
      <c r="T234" s="236"/>
      <c r="U234" s="305"/>
      <c r="V234" s="307"/>
      <c r="W234" s="292"/>
      <c r="X234" s="293"/>
      <c r="Y234" s="293"/>
      <c r="Z234" s="293"/>
      <c r="AA234" s="294"/>
      <c r="AB234" s="247" t="s">
        <v>868</v>
      </c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59" t="s">
        <v>810</v>
      </c>
      <c r="AM234" s="249">
        <f>AM231</f>
        <v>0.5</v>
      </c>
      <c r="AN234" s="250"/>
      <c r="AO234" s="42"/>
      <c r="AP234" s="149"/>
      <c r="AQ234" s="149"/>
      <c r="AR234" s="150"/>
      <c r="AS234" s="167">
        <f>ROUND(ROUND(ROUND(I227*S234,0)*$U$248,0)*AM234,0)-AO232</f>
        <v>295</v>
      </c>
      <c r="AT234" s="14"/>
    </row>
    <row r="235" spans="1:46" ht="17.2" customHeight="1" x14ac:dyDescent="0.3">
      <c r="A235" s="10">
        <v>21</v>
      </c>
      <c r="B235" s="12">
        <v>9621</v>
      </c>
      <c r="C235" s="151" t="s">
        <v>1747</v>
      </c>
      <c r="D235" s="134"/>
      <c r="E235" s="135"/>
      <c r="F235" s="265"/>
      <c r="G235" s="299"/>
      <c r="H235" s="239" t="s">
        <v>910</v>
      </c>
      <c r="I235" s="239"/>
      <c r="J235" s="239"/>
      <c r="K235" s="239"/>
      <c r="L235" s="240"/>
      <c r="M235" s="34"/>
      <c r="N235" s="76"/>
      <c r="O235" s="76"/>
      <c r="P235" s="76"/>
      <c r="Q235" s="76"/>
      <c r="R235" s="76"/>
      <c r="S235" s="76"/>
      <c r="T235" s="76"/>
      <c r="U235" s="305"/>
      <c r="V235" s="307"/>
      <c r="W235" s="9"/>
      <c r="X235" s="30"/>
      <c r="Y235" s="105"/>
      <c r="Z235" s="63"/>
      <c r="AA235" s="7"/>
      <c r="AB235" s="34"/>
      <c r="AC235" s="34"/>
      <c r="AD235" s="53"/>
      <c r="AE235" s="53"/>
      <c r="AF235" s="34"/>
      <c r="AG235" s="34"/>
      <c r="AH235" s="34"/>
      <c r="AI235" s="34"/>
      <c r="AJ235" s="34"/>
      <c r="AK235" s="34"/>
      <c r="AL235" s="53"/>
      <c r="AM235" s="290"/>
      <c r="AN235" s="290"/>
      <c r="AO235" s="127"/>
      <c r="AP235" s="127"/>
      <c r="AQ235" s="127"/>
      <c r="AR235" s="128"/>
      <c r="AS235" s="178">
        <f>ROUND(I239*$U$248,0)</f>
        <v>620</v>
      </c>
      <c r="AT235" s="14"/>
    </row>
    <row r="236" spans="1:46" ht="17.2" customHeight="1" x14ac:dyDescent="0.3">
      <c r="A236" s="10">
        <v>21</v>
      </c>
      <c r="B236" s="12">
        <v>9622</v>
      </c>
      <c r="C236" s="151" t="s">
        <v>1746</v>
      </c>
      <c r="D236" s="134"/>
      <c r="E236" s="135"/>
      <c r="F236" s="265"/>
      <c r="G236" s="299"/>
      <c r="H236" s="241"/>
      <c r="I236" s="241"/>
      <c r="J236" s="241"/>
      <c r="K236" s="241"/>
      <c r="L236" s="242"/>
      <c r="M236" s="140"/>
      <c r="N236" s="140"/>
      <c r="O236" s="140"/>
      <c r="P236" s="140"/>
      <c r="Q236" s="140"/>
      <c r="R236" s="140"/>
      <c r="S236" s="140"/>
      <c r="T236" s="140"/>
      <c r="U236" s="305"/>
      <c r="V236" s="307"/>
      <c r="W236" s="281" t="s">
        <v>871</v>
      </c>
      <c r="X236" s="282"/>
      <c r="Y236" s="282"/>
      <c r="Z236" s="282"/>
      <c r="AA236" s="282"/>
      <c r="AB236" s="247" t="s">
        <v>870</v>
      </c>
      <c r="AC236" s="248"/>
      <c r="AD236" s="248"/>
      <c r="AE236" s="248"/>
      <c r="AF236" s="248"/>
      <c r="AG236" s="248"/>
      <c r="AH236" s="248"/>
      <c r="AI236" s="248"/>
      <c r="AJ236" s="248"/>
      <c r="AK236" s="248"/>
      <c r="AL236" s="53" t="s">
        <v>810</v>
      </c>
      <c r="AM236" s="290">
        <f>AM233</f>
        <v>0.7</v>
      </c>
      <c r="AN236" s="290"/>
      <c r="AO236" s="127"/>
      <c r="AP236" s="127"/>
      <c r="AQ236" s="127"/>
      <c r="AR236" s="128"/>
      <c r="AS236" s="178">
        <f>ROUND(ROUND(I239*$U$248,0)*AM236,0)</f>
        <v>434</v>
      </c>
      <c r="AT236" s="14"/>
    </row>
    <row r="237" spans="1:46" ht="17.2" customHeight="1" x14ac:dyDescent="0.3">
      <c r="A237" s="10">
        <v>21</v>
      </c>
      <c r="B237" s="12">
        <v>9853</v>
      </c>
      <c r="C237" s="151" t="s">
        <v>1745</v>
      </c>
      <c r="D237" s="134"/>
      <c r="E237" s="135"/>
      <c r="F237" s="265"/>
      <c r="G237" s="299"/>
      <c r="H237" s="130"/>
      <c r="I237" s="130"/>
      <c r="J237" s="130"/>
      <c r="K237" s="130"/>
      <c r="L237" s="131"/>
      <c r="M237" s="140"/>
      <c r="N237" s="140"/>
      <c r="O237" s="140"/>
      <c r="P237" s="140"/>
      <c r="Q237" s="140"/>
      <c r="R237" s="140"/>
      <c r="S237" s="140"/>
      <c r="T237" s="140"/>
      <c r="U237" s="305"/>
      <c r="V237" s="307"/>
      <c r="W237" s="281"/>
      <c r="X237" s="282"/>
      <c r="Y237" s="282"/>
      <c r="Z237" s="282"/>
      <c r="AA237" s="282"/>
      <c r="AB237" s="247" t="s">
        <v>868</v>
      </c>
      <c r="AC237" s="248"/>
      <c r="AD237" s="248"/>
      <c r="AE237" s="248"/>
      <c r="AF237" s="248"/>
      <c r="AG237" s="248"/>
      <c r="AH237" s="248"/>
      <c r="AI237" s="248"/>
      <c r="AJ237" s="248"/>
      <c r="AK237" s="248"/>
      <c r="AL237" s="53" t="s">
        <v>810</v>
      </c>
      <c r="AM237" s="290">
        <f>AM234</f>
        <v>0.5</v>
      </c>
      <c r="AN237" s="290"/>
      <c r="AO237" s="127"/>
      <c r="AP237" s="127"/>
      <c r="AQ237" s="127"/>
      <c r="AR237" s="128"/>
      <c r="AS237" s="178">
        <f>ROUND(ROUND(I239*$U$248,0)*AM237,0)</f>
        <v>310</v>
      </c>
      <c r="AT237" s="14"/>
    </row>
    <row r="238" spans="1:46" ht="17.2" customHeight="1" x14ac:dyDescent="0.3">
      <c r="A238" s="10">
        <v>21</v>
      </c>
      <c r="B238" s="12">
        <v>9623</v>
      </c>
      <c r="C238" s="151" t="s">
        <v>1744</v>
      </c>
      <c r="D238" s="134"/>
      <c r="E238" s="135"/>
      <c r="F238" s="265"/>
      <c r="G238" s="299"/>
      <c r="H238" s="130"/>
      <c r="I238" s="130"/>
      <c r="J238" s="2"/>
      <c r="K238" s="140"/>
      <c r="L238" s="83"/>
      <c r="M238" s="239" t="s">
        <v>837</v>
      </c>
      <c r="N238" s="239"/>
      <c r="O238" s="239"/>
      <c r="P238" s="239"/>
      <c r="Q238" s="239"/>
      <c r="R238" s="239"/>
      <c r="S238" s="239"/>
      <c r="T238" s="239"/>
      <c r="U238" s="305"/>
      <c r="V238" s="307"/>
      <c r="W238" s="46"/>
      <c r="X238" s="47"/>
      <c r="Y238" s="7"/>
      <c r="Z238" s="7"/>
      <c r="AA238" s="7"/>
      <c r="AB238" s="34"/>
      <c r="AC238" s="34"/>
      <c r="AD238" s="53"/>
      <c r="AE238" s="53"/>
      <c r="AF238" s="34"/>
      <c r="AG238" s="34"/>
      <c r="AH238" s="34"/>
      <c r="AI238" s="34"/>
      <c r="AJ238" s="34"/>
      <c r="AK238" s="34"/>
      <c r="AL238" s="53"/>
      <c r="AM238" s="290"/>
      <c r="AN238" s="290"/>
      <c r="AO238" s="127"/>
      <c r="AP238" s="127"/>
      <c r="AQ238" s="127"/>
      <c r="AR238" s="128"/>
      <c r="AS238" s="178">
        <f>ROUND(ROUND(I239*S240,0)*$U$248,0)</f>
        <v>599</v>
      </c>
      <c r="AT238" s="14"/>
    </row>
    <row r="239" spans="1:46" ht="17.2" customHeight="1" x14ac:dyDescent="0.3">
      <c r="A239" s="10">
        <v>21</v>
      </c>
      <c r="B239" s="12">
        <v>9624</v>
      </c>
      <c r="C239" s="151" t="s">
        <v>1743</v>
      </c>
      <c r="D239" s="134"/>
      <c r="E239" s="135"/>
      <c r="F239" s="129"/>
      <c r="G239" s="131"/>
      <c r="H239" s="130"/>
      <c r="I239" s="295">
        <f>'5療養介護(基本)'!I238</f>
        <v>886</v>
      </c>
      <c r="J239" s="295"/>
      <c r="K239" s="2" t="s">
        <v>809</v>
      </c>
      <c r="L239" s="131"/>
      <c r="M239" s="241"/>
      <c r="N239" s="241"/>
      <c r="O239" s="241"/>
      <c r="P239" s="241"/>
      <c r="Q239" s="241"/>
      <c r="R239" s="241"/>
      <c r="S239" s="241"/>
      <c r="T239" s="241"/>
      <c r="U239" s="305"/>
      <c r="V239" s="307"/>
      <c r="W239" s="281" t="s">
        <v>1742</v>
      </c>
      <c r="X239" s="282"/>
      <c r="Y239" s="282"/>
      <c r="Z239" s="282"/>
      <c r="AA239" s="282"/>
      <c r="AB239" s="247" t="s">
        <v>1741</v>
      </c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53" t="s">
        <v>820</v>
      </c>
      <c r="AM239" s="290">
        <f>AM236</f>
        <v>0.7</v>
      </c>
      <c r="AN239" s="290"/>
      <c r="AO239" s="127"/>
      <c r="AP239" s="127"/>
      <c r="AQ239" s="127"/>
      <c r="AR239" s="128"/>
      <c r="AS239" s="178">
        <f>ROUND(ROUND(ROUND(I239*S240,0)*$U$248,0)*AM239,0)</f>
        <v>419</v>
      </c>
      <c r="AT239" s="14"/>
    </row>
    <row r="240" spans="1:46" ht="17.2" customHeight="1" x14ac:dyDescent="0.3">
      <c r="A240" s="10">
        <v>21</v>
      </c>
      <c r="B240" s="12">
        <v>9854</v>
      </c>
      <c r="C240" s="151" t="s">
        <v>1740</v>
      </c>
      <c r="D240" s="134"/>
      <c r="E240" s="135"/>
      <c r="F240" s="129"/>
      <c r="G240" s="131"/>
      <c r="H240" s="130"/>
      <c r="I240" s="120"/>
      <c r="J240" s="120"/>
      <c r="K240" s="120"/>
      <c r="L240" s="121"/>
      <c r="M240" s="11"/>
      <c r="N240" s="11"/>
      <c r="O240" s="11"/>
      <c r="P240" s="11"/>
      <c r="Q240" s="11"/>
      <c r="R240" s="126" t="s">
        <v>820</v>
      </c>
      <c r="S240" s="236">
        <f>S234</f>
        <v>0.96499999999999997</v>
      </c>
      <c r="T240" s="236"/>
      <c r="U240" s="305"/>
      <c r="V240" s="307"/>
      <c r="W240" s="281"/>
      <c r="X240" s="282"/>
      <c r="Y240" s="282"/>
      <c r="Z240" s="282"/>
      <c r="AA240" s="282"/>
      <c r="AB240" s="247" t="s">
        <v>1739</v>
      </c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53" t="s">
        <v>820</v>
      </c>
      <c r="AM240" s="290">
        <f>AM237</f>
        <v>0.5</v>
      </c>
      <c r="AN240" s="290"/>
      <c r="AO240" s="63"/>
      <c r="AP240" s="63"/>
      <c r="AQ240" s="63"/>
      <c r="AR240" s="117"/>
      <c r="AS240" s="178">
        <f>ROUND(ROUND(ROUND(I239*S240,0)*$U$248,0)*AM240,0)</f>
        <v>300</v>
      </c>
      <c r="AT240" s="14"/>
    </row>
    <row r="241" spans="1:46" ht="17.2" customHeight="1" x14ac:dyDescent="0.3">
      <c r="A241" s="10">
        <v>21</v>
      </c>
      <c r="B241" s="12">
        <v>9855</v>
      </c>
      <c r="C241" s="151" t="s">
        <v>1738</v>
      </c>
      <c r="D241" s="134"/>
      <c r="E241" s="135"/>
      <c r="F241" s="129"/>
      <c r="G241" s="131"/>
      <c r="H241" s="120"/>
      <c r="I241" s="120"/>
      <c r="J241" s="120"/>
      <c r="K241" s="120"/>
      <c r="L241" s="121"/>
      <c r="M241" s="34"/>
      <c r="N241" s="76"/>
      <c r="O241" s="76"/>
      <c r="P241" s="76"/>
      <c r="Q241" s="76"/>
      <c r="R241" s="76"/>
      <c r="S241" s="76"/>
      <c r="T241" s="76"/>
      <c r="U241" s="107"/>
      <c r="V241" s="307"/>
      <c r="W241" s="9"/>
      <c r="X241" s="30"/>
      <c r="Y241" s="105"/>
      <c r="Z241" s="63"/>
      <c r="AA241" s="7"/>
      <c r="AB241" s="7"/>
      <c r="AC241" s="7"/>
      <c r="AD241" s="59"/>
      <c r="AE241" s="59"/>
      <c r="AF241" s="7"/>
      <c r="AG241" s="7"/>
      <c r="AH241" s="7"/>
      <c r="AI241" s="7"/>
      <c r="AJ241" s="7"/>
      <c r="AK241" s="7"/>
      <c r="AL241" s="59"/>
      <c r="AM241" s="249"/>
      <c r="AN241" s="250"/>
      <c r="AO241" s="241" t="s">
        <v>1737</v>
      </c>
      <c r="AP241" s="241"/>
      <c r="AQ241" s="241"/>
      <c r="AR241" s="242"/>
      <c r="AS241" s="167">
        <f>ROUND(I239*$U$248,0)-AO244</f>
        <v>615</v>
      </c>
      <c r="AT241" s="14"/>
    </row>
    <row r="242" spans="1:46" ht="17.2" customHeight="1" x14ac:dyDescent="0.3">
      <c r="A242" s="10">
        <v>21</v>
      </c>
      <c r="B242" s="12">
        <v>9856</v>
      </c>
      <c r="C242" s="151" t="s">
        <v>1736</v>
      </c>
      <c r="D242" s="134"/>
      <c r="E242" s="135"/>
      <c r="F242" s="129"/>
      <c r="G242" s="131"/>
      <c r="H242" s="120"/>
      <c r="I242" s="120"/>
      <c r="J242" s="120"/>
      <c r="K242" s="120"/>
      <c r="L242" s="121"/>
      <c r="M242" s="140"/>
      <c r="N242" s="140"/>
      <c r="O242" s="140"/>
      <c r="P242" s="140"/>
      <c r="Q242" s="140"/>
      <c r="R242" s="140"/>
      <c r="S242" s="140"/>
      <c r="T242" s="140"/>
      <c r="U242" s="107"/>
      <c r="V242" s="307"/>
      <c r="W242" s="281" t="s">
        <v>1735</v>
      </c>
      <c r="X242" s="282"/>
      <c r="Y242" s="282"/>
      <c r="Z242" s="282"/>
      <c r="AA242" s="283"/>
      <c r="AB242" s="247" t="s">
        <v>1734</v>
      </c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126" t="s">
        <v>823</v>
      </c>
      <c r="AM242" s="255">
        <f>AM239</f>
        <v>0.7</v>
      </c>
      <c r="AN242" s="289"/>
      <c r="AO242" s="262"/>
      <c r="AP242" s="241"/>
      <c r="AQ242" s="241"/>
      <c r="AR242" s="242"/>
      <c r="AS242" s="167">
        <f>ROUND(ROUND(I239*$U$248,0)*AM242,0)-AO244</f>
        <v>429</v>
      </c>
      <c r="AT242" s="14"/>
    </row>
    <row r="243" spans="1:46" ht="17.2" customHeight="1" x14ac:dyDescent="0.3">
      <c r="A243" s="10">
        <v>21</v>
      </c>
      <c r="B243" s="12">
        <v>9857</v>
      </c>
      <c r="C243" s="151" t="s">
        <v>1733</v>
      </c>
      <c r="D243" s="134"/>
      <c r="E243" s="135"/>
      <c r="F243" s="129"/>
      <c r="G243" s="131"/>
      <c r="H243" s="120"/>
      <c r="I243" s="120"/>
      <c r="J243" s="120"/>
      <c r="K243" s="120"/>
      <c r="L243" s="121"/>
      <c r="M243" s="140"/>
      <c r="N243" s="140"/>
      <c r="O243" s="140"/>
      <c r="P243" s="140"/>
      <c r="Q243" s="140"/>
      <c r="R243" s="140"/>
      <c r="S243" s="140"/>
      <c r="T243" s="140"/>
      <c r="U243" s="107"/>
      <c r="V243" s="307"/>
      <c r="W243" s="281"/>
      <c r="X243" s="282"/>
      <c r="Y243" s="282"/>
      <c r="Z243" s="282"/>
      <c r="AA243" s="283"/>
      <c r="AB243" s="247" t="s">
        <v>1732</v>
      </c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53" t="s">
        <v>823</v>
      </c>
      <c r="AM243" s="290">
        <f>AM240</f>
        <v>0.5</v>
      </c>
      <c r="AN243" s="291"/>
      <c r="AO243" s="134"/>
      <c r="AP243" s="130"/>
      <c r="AQ243" s="130"/>
      <c r="AR243" s="131"/>
      <c r="AS243" s="167">
        <f>ROUND(ROUND(I239*$U$248,0)*AM243,0)-AO244</f>
        <v>305</v>
      </c>
      <c r="AT243" s="14"/>
    </row>
    <row r="244" spans="1:46" ht="17.2" customHeight="1" x14ac:dyDescent="0.3">
      <c r="A244" s="10">
        <v>21</v>
      </c>
      <c r="B244" s="12">
        <v>9858</v>
      </c>
      <c r="C244" s="151" t="s">
        <v>1731</v>
      </c>
      <c r="D244" s="134"/>
      <c r="E244" s="135"/>
      <c r="F244" s="129"/>
      <c r="G244" s="131"/>
      <c r="H244" s="120"/>
      <c r="I244" s="120"/>
      <c r="J244" s="120"/>
      <c r="K244" s="120"/>
      <c r="L244" s="121"/>
      <c r="M244" s="239" t="s">
        <v>1730</v>
      </c>
      <c r="N244" s="239"/>
      <c r="O244" s="239"/>
      <c r="P244" s="239"/>
      <c r="Q244" s="239"/>
      <c r="R244" s="239"/>
      <c r="S244" s="239"/>
      <c r="T244" s="239"/>
      <c r="U244" s="107"/>
      <c r="V244" s="307"/>
      <c r="W244" s="46"/>
      <c r="X244" s="47"/>
      <c r="Y244" s="7"/>
      <c r="Z244" s="7"/>
      <c r="AA244" s="7"/>
      <c r="AB244" s="7"/>
      <c r="AC244" s="7"/>
      <c r="AD244" s="59"/>
      <c r="AE244" s="59"/>
      <c r="AF244" s="7"/>
      <c r="AG244" s="7"/>
      <c r="AH244" s="7"/>
      <c r="AI244" s="7"/>
      <c r="AJ244" s="7"/>
      <c r="AK244" s="7"/>
      <c r="AL244" s="59"/>
      <c r="AM244" s="249"/>
      <c r="AN244" s="250"/>
      <c r="AO244" s="36">
        <f>AO232</f>
        <v>5</v>
      </c>
      <c r="AP244" s="69" t="s">
        <v>1729</v>
      </c>
      <c r="AQ244" s="130"/>
      <c r="AR244" s="131"/>
      <c r="AS244" s="167">
        <f>ROUND(ROUND(I239*S246,0)*$U$248,0)-AO244</f>
        <v>594</v>
      </c>
      <c r="AT244" s="14"/>
    </row>
    <row r="245" spans="1:46" ht="17.2" customHeight="1" x14ac:dyDescent="0.3">
      <c r="A245" s="10">
        <v>21</v>
      </c>
      <c r="B245" s="12">
        <v>9859</v>
      </c>
      <c r="C245" s="151" t="s">
        <v>1728</v>
      </c>
      <c r="D245" s="134"/>
      <c r="E245" s="135"/>
      <c r="F245" s="129"/>
      <c r="G245" s="131"/>
      <c r="H245" s="120"/>
      <c r="I245" s="120"/>
      <c r="J245" s="120"/>
      <c r="K245" s="120"/>
      <c r="L245" s="121"/>
      <c r="M245" s="241"/>
      <c r="N245" s="241"/>
      <c r="O245" s="241"/>
      <c r="P245" s="241"/>
      <c r="Q245" s="241"/>
      <c r="R245" s="241"/>
      <c r="S245" s="241"/>
      <c r="T245" s="241"/>
      <c r="U245" s="107"/>
      <c r="V245" s="307"/>
      <c r="W245" s="281" t="s">
        <v>1727</v>
      </c>
      <c r="X245" s="282"/>
      <c r="Y245" s="282"/>
      <c r="Z245" s="282"/>
      <c r="AA245" s="283"/>
      <c r="AB245" s="247" t="s">
        <v>1726</v>
      </c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126" t="s">
        <v>815</v>
      </c>
      <c r="AM245" s="255">
        <f>AM242</f>
        <v>0.7</v>
      </c>
      <c r="AN245" s="289"/>
      <c r="AO245" s="44"/>
      <c r="AP245" s="130"/>
      <c r="AQ245" s="130"/>
      <c r="AR245" s="131"/>
      <c r="AS245" s="167">
        <f>ROUND(ROUND(ROUND(I239*S246,0)*$U$248,0)*AM245,0)-AO244</f>
        <v>414</v>
      </c>
      <c r="AT245" s="14"/>
    </row>
    <row r="246" spans="1:46" ht="17.2" customHeight="1" x14ac:dyDescent="0.3">
      <c r="A246" s="10">
        <v>21</v>
      </c>
      <c r="B246" s="12">
        <v>9860</v>
      </c>
      <c r="C246" s="151" t="s">
        <v>1725</v>
      </c>
      <c r="D246" s="134"/>
      <c r="E246" s="135"/>
      <c r="F246" s="129"/>
      <c r="G246" s="131"/>
      <c r="H246" s="120"/>
      <c r="I246" s="120"/>
      <c r="J246" s="120"/>
      <c r="K246" s="120"/>
      <c r="L246" s="121"/>
      <c r="M246" s="11"/>
      <c r="N246" s="11"/>
      <c r="O246" s="11"/>
      <c r="P246" s="11"/>
      <c r="Q246" s="11"/>
      <c r="R246" s="126" t="s">
        <v>815</v>
      </c>
      <c r="S246" s="236">
        <f>S240</f>
        <v>0.96499999999999997</v>
      </c>
      <c r="T246" s="236"/>
      <c r="U246" s="107"/>
      <c r="V246" s="307"/>
      <c r="W246" s="292"/>
      <c r="X246" s="293"/>
      <c r="Y246" s="293"/>
      <c r="Z246" s="293"/>
      <c r="AA246" s="294"/>
      <c r="AB246" s="247" t="s">
        <v>1724</v>
      </c>
      <c r="AC246" s="248"/>
      <c r="AD246" s="248"/>
      <c r="AE246" s="248"/>
      <c r="AF246" s="248"/>
      <c r="AG246" s="248"/>
      <c r="AH246" s="248"/>
      <c r="AI246" s="248"/>
      <c r="AJ246" s="248"/>
      <c r="AK246" s="248"/>
      <c r="AL246" s="59" t="s">
        <v>815</v>
      </c>
      <c r="AM246" s="249">
        <f>AM243</f>
        <v>0.5</v>
      </c>
      <c r="AN246" s="250"/>
      <c r="AO246" s="42"/>
      <c r="AP246" s="149"/>
      <c r="AQ246" s="149"/>
      <c r="AR246" s="150"/>
      <c r="AS246" s="167">
        <f>ROUND(ROUND(ROUND(I239*S246,0)*$U$248,0)*AM246,0)-AO244</f>
        <v>295</v>
      </c>
      <c r="AT246" s="14"/>
    </row>
    <row r="247" spans="1:46" ht="17.2" customHeight="1" x14ac:dyDescent="0.3">
      <c r="A247" s="10">
        <v>21</v>
      </c>
      <c r="B247" s="12">
        <v>9631</v>
      </c>
      <c r="C247" s="151" t="s">
        <v>1723</v>
      </c>
      <c r="D247" s="134"/>
      <c r="E247" s="135"/>
      <c r="F247" s="129"/>
      <c r="G247" s="131"/>
      <c r="H247" s="239" t="s">
        <v>897</v>
      </c>
      <c r="I247" s="239"/>
      <c r="J247" s="239"/>
      <c r="K247" s="239"/>
      <c r="L247" s="240"/>
      <c r="M247" s="34"/>
      <c r="N247" s="76"/>
      <c r="O247" s="76"/>
      <c r="P247" s="76"/>
      <c r="Q247" s="76"/>
      <c r="R247" s="76"/>
      <c r="S247" s="76"/>
      <c r="T247" s="76"/>
      <c r="U247" s="296" t="s">
        <v>815</v>
      </c>
      <c r="V247" s="303"/>
      <c r="W247" s="9"/>
      <c r="X247" s="30"/>
      <c r="Y247" s="105"/>
      <c r="Z247" s="63"/>
      <c r="AA247" s="7"/>
      <c r="AB247" s="34"/>
      <c r="AC247" s="34"/>
      <c r="AD247" s="53"/>
      <c r="AE247" s="53"/>
      <c r="AF247" s="34"/>
      <c r="AG247" s="34"/>
      <c r="AH247" s="34"/>
      <c r="AI247" s="34"/>
      <c r="AJ247" s="34"/>
      <c r="AK247" s="34"/>
      <c r="AL247" s="53"/>
      <c r="AM247" s="290"/>
      <c r="AN247" s="290"/>
      <c r="AO247" s="127"/>
      <c r="AP247" s="127"/>
      <c r="AQ247" s="127"/>
      <c r="AR247" s="128"/>
      <c r="AS247" s="178">
        <f>ROUND(I251*$U$248,0)</f>
        <v>600</v>
      </c>
      <c r="AT247" s="14"/>
    </row>
    <row r="248" spans="1:46" ht="17.2" customHeight="1" x14ac:dyDescent="0.3">
      <c r="A248" s="10">
        <v>21</v>
      </c>
      <c r="B248" s="12">
        <v>9632</v>
      </c>
      <c r="C248" s="151" t="s">
        <v>1722</v>
      </c>
      <c r="D248" s="134"/>
      <c r="E248" s="135"/>
      <c r="F248" s="129"/>
      <c r="G248" s="131"/>
      <c r="H248" s="241"/>
      <c r="I248" s="241"/>
      <c r="J248" s="241"/>
      <c r="K248" s="241"/>
      <c r="L248" s="242"/>
      <c r="M248" s="140"/>
      <c r="N248" s="140"/>
      <c r="O248" s="140"/>
      <c r="P248" s="140"/>
      <c r="Q248" s="140"/>
      <c r="R248" s="140"/>
      <c r="S248" s="140"/>
      <c r="T248" s="140"/>
      <c r="U248" s="287">
        <f>U200</f>
        <v>0.7</v>
      </c>
      <c r="V248" s="288"/>
      <c r="W248" s="281" t="s">
        <v>871</v>
      </c>
      <c r="X248" s="282"/>
      <c r="Y248" s="282"/>
      <c r="Z248" s="282"/>
      <c r="AA248" s="282"/>
      <c r="AB248" s="247" t="s">
        <v>870</v>
      </c>
      <c r="AC248" s="248"/>
      <c r="AD248" s="248"/>
      <c r="AE248" s="248"/>
      <c r="AF248" s="248"/>
      <c r="AG248" s="248"/>
      <c r="AH248" s="248"/>
      <c r="AI248" s="248"/>
      <c r="AJ248" s="248"/>
      <c r="AK248" s="248"/>
      <c r="AL248" s="53" t="s">
        <v>810</v>
      </c>
      <c r="AM248" s="290">
        <f>AM245</f>
        <v>0.7</v>
      </c>
      <c r="AN248" s="290"/>
      <c r="AO248" s="127"/>
      <c r="AP248" s="127"/>
      <c r="AQ248" s="127"/>
      <c r="AR248" s="128"/>
      <c r="AS248" s="178">
        <f>ROUND(ROUND(I251*$U$248,0)*AM248,0)</f>
        <v>420</v>
      </c>
      <c r="AT248" s="14"/>
    </row>
    <row r="249" spans="1:46" ht="17.2" customHeight="1" x14ac:dyDescent="0.3">
      <c r="A249" s="10">
        <v>21</v>
      </c>
      <c r="B249" s="12">
        <v>9861</v>
      </c>
      <c r="C249" s="151" t="s">
        <v>1721</v>
      </c>
      <c r="D249" s="134"/>
      <c r="E249" s="135"/>
      <c r="F249" s="129"/>
      <c r="G249" s="131"/>
      <c r="H249" s="2"/>
      <c r="I249" s="2"/>
      <c r="J249" s="2"/>
      <c r="K249" s="2"/>
      <c r="L249" s="43"/>
      <c r="M249" s="140"/>
      <c r="N249" s="140"/>
      <c r="O249" s="140"/>
      <c r="P249" s="140"/>
      <c r="Q249" s="140"/>
      <c r="R249" s="140"/>
      <c r="S249" s="140"/>
      <c r="T249" s="140"/>
      <c r="U249" s="156"/>
      <c r="V249" s="158"/>
      <c r="W249" s="281"/>
      <c r="X249" s="282"/>
      <c r="Y249" s="282"/>
      <c r="Z249" s="282"/>
      <c r="AA249" s="282"/>
      <c r="AB249" s="247" t="s">
        <v>868</v>
      </c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53" t="s">
        <v>810</v>
      </c>
      <c r="AM249" s="290">
        <f>AM246</f>
        <v>0.5</v>
      </c>
      <c r="AN249" s="290"/>
      <c r="AO249" s="127"/>
      <c r="AP249" s="127"/>
      <c r="AQ249" s="127"/>
      <c r="AR249" s="128"/>
      <c r="AS249" s="178">
        <f>ROUND(ROUND(I251*$U$248,0)*AM249,0)</f>
        <v>300</v>
      </c>
      <c r="AT249" s="14"/>
    </row>
    <row r="250" spans="1:46" ht="17.2" customHeight="1" x14ac:dyDescent="0.3">
      <c r="A250" s="10">
        <v>21</v>
      </c>
      <c r="B250" s="12">
        <v>9633</v>
      </c>
      <c r="C250" s="151" t="s">
        <v>1720</v>
      </c>
      <c r="D250" s="134"/>
      <c r="E250" s="135"/>
      <c r="F250" s="129"/>
      <c r="G250" s="131"/>
      <c r="H250" s="2"/>
      <c r="I250" s="2"/>
      <c r="J250" s="2"/>
      <c r="K250" s="140"/>
      <c r="L250" s="83"/>
      <c r="M250" s="239" t="s">
        <v>837</v>
      </c>
      <c r="N250" s="239"/>
      <c r="O250" s="239"/>
      <c r="P250" s="239"/>
      <c r="Q250" s="239"/>
      <c r="R250" s="239"/>
      <c r="S250" s="239"/>
      <c r="T250" s="239"/>
      <c r="U250" s="44"/>
      <c r="V250" s="43"/>
      <c r="W250" s="46"/>
      <c r="X250" s="47"/>
      <c r="Y250" s="7"/>
      <c r="Z250" s="7"/>
      <c r="AA250" s="7"/>
      <c r="AB250" s="34"/>
      <c r="AC250" s="34"/>
      <c r="AD250" s="53"/>
      <c r="AE250" s="53"/>
      <c r="AF250" s="34"/>
      <c r="AG250" s="34"/>
      <c r="AH250" s="34"/>
      <c r="AI250" s="34"/>
      <c r="AJ250" s="34"/>
      <c r="AK250" s="34"/>
      <c r="AL250" s="53"/>
      <c r="AM250" s="290"/>
      <c r="AN250" s="290"/>
      <c r="AO250" s="127"/>
      <c r="AP250" s="127"/>
      <c r="AQ250" s="127"/>
      <c r="AR250" s="128"/>
      <c r="AS250" s="178">
        <f>ROUND(ROUND(I251*S252,0)*$U$248,0)</f>
        <v>579</v>
      </c>
      <c r="AT250" s="14"/>
    </row>
    <row r="251" spans="1:46" ht="17.2" customHeight="1" x14ac:dyDescent="0.3">
      <c r="A251" s="10">
        <v>21</v>
      </c>
      <c r="B251" s="12">
        <v>9634</v>
      </c>
      <c r="C251" s="151" t="s">
        <v>1719</v>
      </c>
      <c r="D251" s="134"/>
      <c r="E251" s="135"/>
      <c r="F251" s="129"/>
      <c r="G251" s="131"/>
      <c r="H251" s="2"/>
      <c r="I251" s="295">
        <f>'5療養介護(基本)'!I250</f>
        <v>857</v>
      </c>
      <c r="J251" s="295"/>
      <c r="K251" s="2" t="s">
        <v>809</v>
      </c>
      <c r="L251" s="43"/>
      <c r="M251" s="241"/>
      <c r="N251" s="241"/>
      <c r="O251" s="241"/>
      <c r="P251" s="241"/>
      <c r="Q251" s="241"/>
      <c r="R251" s="241"/>
      <c r="S251" s="241"/>
      <c r="T251" s="241"/>
      <c r="U251" s="106"/>
      <c r="V251" s="96"/>
      <c r="W251" s="281" t="s">
        <v>871</v>
      </c>
      <c r="X251" s="282"/>
      <c r="Y251" s="282"/>
      <c r="Z251" s="282"/>
      <c r="AA251" s="282"/>
      <c r="AB251" s="247" t="s">
        <v>870</v>
      </c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53" t="s">
        <v>810</v>
      </c>
      <c r="AM251" s="290">
        <f>AM248</f>
        <v>0.7</v>
      </c>
      <c r="AN251" s="290"/>
      <c r="AO251" s="127"/>
      <c r="AP251" s="127"/>
      <c r="AQ251" s="127"/>
      <c r="AR251" s="128"/>
      <c r="AS251" s="178">
        <f>ROUND(ROUND(ROUND(I251*S252,0)*$U$248,0)*AM251,0)</f>
        <v>405</v>
      </c>
      <c r="AT251" s="14"/>
    </row>
    <row r="252" spans="1:46" ht="17.2" customHeight="1" x14ac:dyDescent="0.3">
      <c r="A252" s="10">
        <v>21</v>
      </c>
      <c r="B252" s="12">
        <v>9862</v>
      </c>
      <c r="C252" s="151" t="s">
        <v>1718</v>
      </c>
      <c r="D252" s="134"/>
      <c r="E252" s="135"/>
      <c r="F252" s="129"/>
      <c r="G252" s="131"/>
      <c r="H252" s="2"/>
      <c r="I252" s="2"/>
      <c r="J252" s="2"/>
      <c r="K252" s="2"/>
      <c r="L252" s="43"/>
      <c r="M252" s="11"/>
      <c r="N252" s="11"/>
      <c r="O252" s="11"/>
      <c r="P252" s="11"/>
      <c r="Q252" s="11"/>
      <c r="R252" s="126" t="s">
        <v>810</v>
      </c>
      <c r="S252" s="236">
        <f>S246</f>
        <v>0.96499999999999997</v>
      </c>
      <c r="T252" s="236"/>
      <c r="U252" s="106"/>
      <c r="V252" s="96"/>
      <c r="W252" s="281"/>
      <c r="X252" s="282"/>
      <c r="Y252" s="282"/>
      <c r="Z252" s="282"/>
      <c r="AA252" s="282"/>
      <c r="AB252" s="247" t="s">
        <v>868</v>
      </c>
      <c r="AC252" s="248"/>
      <c r="AD252" s="248"/>
      <c r="AE252" s="248"/>
      <c r="AF252" s="248"/>
      <c r="AG252" s="248"/>
      <c r="AH252" s="248"/>
      <c r="AI252" s="248"/>
      <c r="AJ252" s="248"/>
      <c r="AK252" s="248"/>
      <c r="AL252" s="53" t="s">
        <v>810</v>
      </c>
      <c r="AM252" s="290">
        <f>AM249</f>
        <v>0.5</v>
      </c>
      <c r="AN252" s="290"/>
      <c r="AO252" s="63"/>
      <c r="AP252" s="63"/>
      <c r="AQ252" s="63"/>
      <c r="AR252" s="117"/>
      <c r="AS252" s="178">
        <f>ROUND(ROUND(ROUND(I251*S252,0)*$U$248,0)*AM252,0)</f>
        <v>290</v>
      </c>
      <c r="AT252" s="14"/>
    </row>
    <row r="253" spans="1:46" ht="17.2" customHeight="1" x14ac:dyDescent="0.3">
      <c r="A253" s="10">
        <v>21</v>
      </c>
      <c r="B253" s="12">
        <v>9863</v>
      </c>
      <c r="C253" s="151" t="s">
        <v>1717</v>
      </c>
      <c r="D253" s="134"/>
      <c r="E253" s="135"/>
      <c r="F253" s="129"/>
      <c r="G253" s="131"/>
      <c r="H253" s="2"/>
      <c r="I253" s="2"/>
      <c r="J253" s="2"/>
      <c r="K253" s="2"/>
      <c r="L253" s="43"/>
      <c r="M253" s="34"/>
      <c r="N253" s="76"/>
      <c r="O253" s="76"/>
      <c r="P253" s="76"/>
      <c r="Q253" s="76"/>
      <c r="R253" s="76"/>
      <c r="S253" s="76"/>
      <c r="T253" s="76"/>
      <c r="U253" s="156"/>
      <c r="V253" s="158"/>
      <c r="W253" s="9"/>
      <c r="X253" s="30"/>
      <c r="Y253" s="105"/>
      <c r="Z253" s="63"/>
      <c r="AA253" s="7"/>
      <c r="AB253" s="7"/>
      <c r="AC253" s="7"/>
      <c r="AD253" s="59"/>
      <c r="AE253" s="59"/>
      <c r="AF253" s="7"/>
      <c r="AG253" s="7"/>
      <c r="AH253" s="7"/>
      <c r="AI253" s="7"/>
      <c r="AJ253" s="7"/>
      <c r="AK253" s="7"/>
      <c r="AL253" s="59"/>
      <c r="AM253" s="249"/>
      <c r="AN253" s="250"/>
      <c r="AO253" s="241" t="s">
        <v>877</v>
      </c>
      <c r="AP253" s="241"/>
      <c r="AQ253" s="241"/>
      <c r="AR253" s="242"/>
      <c r="AS253" s="167">
        <f>ROUND(I251*$U$248,0)-AO256</f>
        <v>595</v>
      </c>
      <c r="AT253" s="14"/>
    </row>
    <row r="254" spans="1:46" ht="17.2" customHeight="1" x14ac:dyDescent="0.3">
      <c r="A254" s="10">
        <v>21</v>
      </c>
      <c r="B254" s="12">
        <v>9864</v>
      </c>
      <c r="C254" s="151" t="s">
        <v>1716</v>
      </c>
      <c r="D254" s="134"/>
      <c r="E254" s="135"/>
      <c r="F254" s="129"/>
      <c r="G254" s="131"/>
      <c r="H254" s="2"/>
      <c r="I254" s="2"/>
      <c r="J254" s="2"/>
      <c r="K254" s="2"/>
      <c r="L254" s="43"/>
      <c r="M254" s="140"/>
      <c r="N254" s="140"/>
      <c r="O254" s="140"/>
      <c r="P254" s="140"/>
      <c r="Q254" s="140"/>
      <c r="R254" s="140"/>
      <c r="S254" s="140"/>
      <c r="T254" s="140"/>
      <c r="U254" s="156"/>
      <c r="V254" s="158"/>
      <c r="W254" s="281" t="s">
        <v>871</v>
      </c>
      <c r="X254" s="282"/>
      <c r="Y254" s="282"/>
      <c r="Z254" s="282"/>
      <c r="AA254" s="283"/>
      <c r="AB254" s="247" t="s">
        <v>870</v>
      </c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126" t="s">
        <v>810</v>
      </c>
      <c r="AM254" s="255">
        <f>AM251</f>
        <v>0.7</v>
      </c>
      <c r="AN254" s="289"/>
      <c r="AO254" s="262"/>
      <c r="AP254" s="241"/>
      <c r="AQ254" s="241"/>
      <c r="AR254" s="242"/>
      <c r="AS254" s="167">
        <f>ROUND(ROUND(I251*$U$248,0)*AM254,0)-AO256</f>
        <v>415</v>
      </c>
      <c r="AT254" s="14"/>
    </row>
    <row r="255" spans="1:46" ht="17.2" customHeight="1" x14ac:dyDescent="0.3">
      <c r="A255" s="10">
        <v>21</v>
      </c>
      <c r="B255" s="12">
        <v>9865</v>
      </c>
      <c r="C255" s="151" t="s">
        <v>1715</v>
      </c>
      <c r="D255" s="134"/>
      <c r="E255" s="135"/>
      <c r="F255" s="129"/>
      <c r="G255" s="131"/>
      <c r="H255" s="2"/>
      <c r="I255" s="2"/>
      <c r="J255" s="2"/>
      <c r="K255" s="2"/>
      <c r="L255" s="43"/>
      <c r="M255" s="140"/>
      <c r="N255" s="140"/>
      <c r="O255" s="140"/>
      <c r="P255" s="140"/>
      <c r="Q255" s="140"/>
      <c r="R255" s="140"/>
      <c r="S255" s="140"/>
      <c r="T255" s="140"/>
      <c r="U255" s="156"/>
      <c r="V255" s="158"/>
      <c r="W255" s="281"/>
      <c r="X255" s="282"/>
      <c r="Y255" s="282"/>
      <c r="Z255" s="282"/>
      <c r="AA255" s="283"/>
      <c r="AB255" s="247" t="s">
        <v>868</v>
      </c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53" t="s">
        <v>810</v>
      </c>
      <c r="AM255" s="290">
        <f>AM252</f>
        <v>0.5</v>
      </c>
      <c r="AN255" s="291"/>
      <c r="AO255" s="134"/>
      <c r="AP255" s="130"/>
      <c r="AQ255" s="130"/>
      <c r="AR255" s="131"/>
      <c r="AS255" s="167">
        <f>ROUND(ROUND(I251*$U$248,0)*AM255,0)-AO256</f>
        <v>295</v>
      </c>
      <c r="AT255" s="14"/>
    </row>
    <row r="256" spans="1:46" ht="17.2" customHeight="1" x14ac:dyDescent="0.3">
      <c r="A256" s="10">
        <v>21</v>
      </c>
      <c r="B256" s="12">
        <v>9866</v>
      </c>
      <c r="C256" s="151" t="s">
        <v>1714</v>
      </c>
      <c r="D256" s="134"/>
      <c r="E256" s="135"/>
      <c r="F256" s="129"/>
      <c r="G256" s="131"/>
      <c r="H256" s="2"/>
      <c r="I256" s="2"/>
      <c r="J256" s="36"/>
      <c r="K256" s="36"/>
      <c r="L256" s="43"/>
      <c r="M256" s="239" t="s">
        <v>837</v>
      </c>
      <c r="N256" s="239"/>
      <c r="O256" s="239"/>
      <c r="P256" s="239"/>
      <c r="Q256" s="239"/>
      <c r="R256" s="239"/>
      <c r="S256" s="239"/>
      <c r="T256" s="239"/>
      <c r="U256" s="44"/>
      <c r="V256" s="43"/>
      <c r="W256" s="46"/>
      <c r="X256" s="47"/>
      <c r="Y256" s="7"/>
      <c r="Z256" s="7"/>
      <c r="AA256" s="7"/>
      <c r="AB256" s="7"/>
      <c r="AC256" s="7"/>
      <c r="AD256" s="59"/>
      <c r="AE256" s="59"/>
      <c r="AF256" s="7"/>
      <c r="AG256" s="7"/>
      <c r="AH256" s="7"/>
      <c r="AI256" s="7"/>
      <c r="AJ256" s="7"/>
      <c r="AK256" s="7"/>
      <c r="AL256" s="59"/>
      <c r="AM256" s="249"/>
      <c r="AN256" s="250"/>
      <c r="AO256" s="36">
        <f>AO244</f>
        <v>5</v>
      </c>
      <c r="AP256" s="69" t="s">
        <v>873</v>
      </c>
      <c r="AQ256" s="130"/>
      <c r="AR256" s="131"/>
      <c r="AS256" s="167">
        <f>ROUND(ROUND(I251*S258,0)*$U$248,0)-AO256</f>
        <v>574</v>
      </c>
      <c r="AT256" s="14"/>
    </row>
    <row r="257" spans="1:46" ht="17.2" customHeight="1" x14ac:dyDescent="0.3">
      <c r="A257" s="10">
        <v>21</v>
      </c>
      <c r="B257" s="12">
        <v>9867</v>
      </c>
      <c r="C257" s="151" t="s">
        <v>1713</v>
      </c>
      <c r="D257" s="134"/>
      <c r="E257" s="135"/>
      <c r="F257" s="129"/>
      <c r="G257" s="131"/>
      <c r="H257" s="2"/>
      <c r="I257" s="2"/>
      <c r="J257" s="2"/>
      <c r="K257" s="2"/>
      <c r="L257" s="43"/>
      <c r="M257" s="241"/>
      <c r="N257" s="241"/>
      <c r="O257" s="241"/>
      <c r="P257" s="241"/>
      <c r="Q257" s="241"/>
      <c r="R257" s="241"/>
      <c r="S257" s="241"/>
      <c r="T257" s="241"/>
      <c r="U257" s="106"/>
      <c r="V257" s="96"/>
      <c r="W257" s="281" t="s">
        <v>871</v>
      </c>
      <c r="X257" s="282"/>
      <c r="Y257" s="282"/>
      <c r="Z257" s="282"/>
      <c r="AA257" s="283"/>
      <c r="AB257" s="247" t="s">
        <v>870</v>
      </c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126" t="s">
        <v>810</v>
      </c>
      <c r="AM257" s="255">
        <f>AM254</f>
        <v>0.7</v>
      </c>
      <c r="AN257" s="289"/>
      <c r="AO257" s="44"/>
      <c r="AP257" s="130"/>
      <c r="AQ257" s="130"/>
      <c r="AR257" s="131"/>
      <c r="AS257" s="167">
        <f>ROUND(ROUND(ROUND(I251*S258,0)*$U$248,0)*AM257,0)-AO256</f>
        <v>400</v>
      </c>
      <c r="AT257" s="14"/>
    </row>
    <row r="258" spans="1:46" ht="17.2" customHeight="1" x14ac:dyDescent="0.3">
      <c r="A258" s="10">
        <v>21</v>
      </c>
      <c r="B258" s="12">
        <v>9868</v>
      </c>
      <c r="C258" s="151" t="s">
        <v>1712</v>
      </c>
      <c r="D258" s="134"/>
      <c r="E258" s="135"/>
      <c r="F258" s="129"/>
      <c r="G258" s="131"/>
      <c r="H258" s="2"/>
      <c r="I258" s="2"/>
      <c r="J258" s="2"/>
      <c r="K258" s="2"/>
      <c r="L258" s="43"/>
      <c r="M258" s="11"/>
      <c r="N258" s="11"/>
      <c r="O258" s="11"/>
      <c r="P258" s="11"/>
      <c r="Q258" s="11"/>
      <c r="R258" s="126" t="s">
        <v>810</v>
      </c>
      <c r="S258" s="236">
        <f>S252</f>
        <v>0.96499999999999997</v>
      </c>
      <c r="T258" s="236"/>
      <c r="U258" s="301"/>
      <c r="V258" s="302"/>
      <c r="W258" s="292"/>
      <c r="X258" s="293"/>
      <c r="Y258" s="293"/>
      <c r="Z258" s="293"/>
      <c r="AA258" s="294"/>
      <c r="AB258" s="247" t="s">
        <v>868</v>
      </c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59" t="s">
        <v>810</v>
      </c>
      <c r="AM258" s="249">
        <f>AM255</f>
        <v>0.5</v>
      </c>
      <c r="AN258" s="250"/>
      <c r="AO258" s="42"/>
      <c r="AP258" s="149"/>
      <c r="AQ258" s="149"/>
      <c r="AR258" s="150"/>
      <c r="AS258" s="167">
        <f>ROUND(ROUND(ROUND(I251*S258,0)*$U$248,0)*AM258,0)-AO256</f>
        <v>285</v>
      </c>
      <c r="AT258" s="14"/>
    </row>
    <row r="259" spans="1:46" ht="17.2" customHeight="1" x14ac:dyDescent="0.3">
      <c r="A259" s="10">
        <v>21</v>
      </c>
      <c r="B259" s="12">
        <v>9641</v>
      </c>
      <c r="C259" s="151" t="s">
        <v>1711</v>
      </c>
      <c r="D259" s="134"/>
      <c r="E259" s="135"/>
      <c r="F259" s="129"/>
      <c r="G259" s="131"/>
      <c r="H259" s="239" t="s">
        <v>884</v>
      </c>
      <c r="I259" s="239"/>
      <c r="J259" s="239"/>
      <c r="K259" s="239"/>
      <c r="L259" s="240"/>
      <c r="M259" s="34"/>
      <c r="N259" s="76"/>
      <c r="O259" s="76"/>
      <c r="P259" s="76"/>
      <c r="Q259" s="76"/>
      <c r="R259" s="76"/>
      <c r="S259" s="76"/>
      <c r="T259" s="76"/>
      <c r="U259" s="156"/>
      <c r="V259" s="158"/>
      <c r="W259" s="9"/>
      <c r="X259" s="30"/>
      <c r="Y259" s="105"/>
      <c r="Z259" s="63"/>
      <c r="AA259" s="7"/>
      <c r="AB259" s="34"/>
      <c r="AC259" s="34"/>
      <c r="AD259" s="53"/>
      <c r="AE259" s="53"/>
      <c r="AF259" s="34"/>
      <c r="AG259" s="34"/>
      <c r="AH259" s="34"/>
      <c r="AI259" s="34"/>
      <c r="AJ259" s="34"/>
      <c r="AK259" s="34"/>
      <c r="AL259" s="53"/>
      <c r="AM259" s="290"/>
      <c r="AN259" s="290"/>
      <c r="AO259" s="127"/>
      <c r="AP259" s="127"/>
      <c r="AQ259" s="127"/>
      <c r="AR259" s="128"/>
      <c r="AS259" s="178">
        <f>ROUND(I263*$U$248,0)</f>
        <v>576</v>
      </c>
      <c r="AT259" s="82"/>
    </row>
    <row r="260" spans="1:46" ht="17.2" customHeight="1" x14ac:dyDescent="0.3">
      <c r="A260" s="10">
        <v>21</v>
      </c>
      <c r="B260" s="12">
        <v>9642</v>
      </c>
      <c r="C260" s="151" t="s">
        <v>1710</v>
      </c>
      <c r="D260" s="134"/>
      <c r="E260" s="135"/>
      <c r="F260" s="129"/>
      <c r="G260" s="131"/>
      <c r="H260" s="241"/>
      <c r="I260" s="241"/>
      <c r="J260" s="241"/>
      <c r="K260" s="241"/>
      <c r="L260" s="242"/>
      <c r="M260" s="140"/>
      <c r="N260" s="140"/>
      <c r="O260" s="140"/>
      <c r="P260" s="140"/>
      <c r="Q260" s="140"/>
      <c r="R260" s="140"/>
      <c r="S260" s="140"/>
      <c r="T260" s="140"/>
      <c r="U260" s="97"/>
      <c r="V260" s="96"/>
      <c r="W260" s="281" t="s">
        <v>871</v>
      </c>
      <c r="X260" s="282"/>
      <c r="Y260" s="282"/>
      <c r="Z260" s="282"/>
      <c r="AA260" s="282"/>
      <c r="AB260" s="247" t="s">
        <v>870</v>
      </c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53" t="s">
        <v>810</v>
      </c>
      <c r="AM260" s="290">
        <f>AM257</f>
        <v>0.7</v>
      </c>
      <c r="AN260" s="290"/>
      <c r="AO260" s="127"/>
      <c r="AP260" s="127"/>
      <c r="AQ260" s="127"/>
      <c r="AR260" s="128"/>
      <c r="AS260" s="178">
        <f>ROUND(ROUND(I263*$U$248,0)*AM260,0)</f>
        <v>403</v>
      </c>
      <c r="AT260" s="82"/>
    </row>
    <row r="261" spans="1:46" ht="17.2" customHeight="1" x14ac:dyDescent="0.3">
      <c r="A261" s="10">
        <v>21</v>
      </c>
      <c r="B261" s="12">
        <v>9869</v>
      </c>
      <c r="C261" s="151" t="s">
        <v>1709</v>
      </c>
      <c r="D261" s="134"/>
      <c r="E261" s="135"/>
      <c r="F261" s="129"/>
      <c r="G261" s="131"/>
      <c r="H261" s="135"/>
      <c r="I261" s="135"/>
      <c r="J261" s="135"/>
      <c r="K261" s="135"/>
      <c r="L261" s="136"/>
      <c r="M261" s="140"/>
      <c r="N261" s="140"/>
      <c r="O261" s="140"/>
      <c r="P261" s="140"/>
      <c r="Q261" s="140"/>
      <c r="R261" s="140"/>
      <c r="S261" s="140"/>
      <c r="T261" s="140"/>
      <c r="U261" s="97"/>
      <c r="V261" s="96"/>
      <c r="W261" s="281"/>
      <c r="X261" s="282"/>
      <c r="Y261" s="282"/>
      <c r="Z261" s="282"/>
      <c r="AA261" s="282"/>
      <c r="AB261" s="247" t="s">
        <v>868</v>
      </c>
      <c r="AC261" s="248"/>
      <c r="AD261" s="248"/>
      <c r="AE261" s="248"/>
      <c r="AF261" s="248"/>
      <c r="AG261" s="248"/>
      <c r="AH261" s="248"/>
      <c r="AI261" s="248"/>
      <c r="AJ261" s="248"/>
      <c r="AK261" s="248"/>
      <c r="AL261" s="53" t="s">
        <v>810</v>
      </c>
      <c r="AM261" s="290">
        <f>AM258</f>
        <v>0.5</v>
      </c>
      <c r="AN261" s="290"/>
      <c r="AO261" s="127"/>
      <c r="AP261" s="127"/>
      <c r="AQ261" s="127"/>
      <c r="AR261" s="128"/>
      <c r="AS261" s="178">
        <f>ROUND(ROUND(I263*$U$248,0)*AM261,0)</f>
        <v>288</v>
      </c>
      <c r="AT261" s="82"/>
    </row>
    <row r="262" spans="1:46" ht="17.2" customHeight="1" x14ac:dyDescent="0.3">
      <c r="A262" s="10">
        <v>21</v>
      </c>
      <c r="B262" s="12">
        <v>9643</v>
      </c>
      <c r="C262" s="151" t="s">
        <v>1708</v>
      </c>
      <c r="D262" s="134"/>
      <c r="E262" s="135"/>
      <c r="F262" s="129"/>
      <c r="G262" s="131"/>
      <c r="H262" s="2"/>
      <c r="I262" s="2"/>
      <c r="J262" s="2"/>
      <c r="K262" s="140"/>
      <c r="L262" s="83"/>
      <c r="M262" s="239" t="s">
        <v>837</v>
      </c>
      <c r="N262" s="239"/>
      <c r="O262" s="239"/>
      <c r="P262" s="239"/>
      <c r="Q262" s="239"/>
      <c r="R262" s="239"/>
      <c r="S262" s="239"/>
      <c r="T262" s="239"/>
      <c r="U262" s="84"/>
      <c r="V262" s="83"/>
      <c r="W262" s="46"/>
      <c r="X262" s="47"/>
      <c r="Y262" s="7"/>
      <c r="Z262" s="7"/>
      <c r="AA262" s="7"/>
      <c r="AB262" s="34"/>
      <c r="AC262" s="34"/>
      <c r="AD262" s="53"/>
      <c r="AE262" s="53"/>
      <c r="AF262" s="34"/>
      <c r="AG262" s="34"/>
      <c r="AH262" s="34"/>
      <c r="AI262" s="34"/>
      <c r="AJ262" s="34"/>
      <c r="AK262" s="34"/>
      <c r="AL262" s="53"/>
      <c r="AM262" s="290"/>
      <c r="AN262" s="290"/>
      <c r="AO262" s="127"/>
      <c r="AP262" s="127"/>
      <c r="AQ262" s="127"/>
      <c r="AR262" s="128"/>
      <c r="AS262" s="178">
        <f>ROUND(ROUND(I263*S264,0)*$U$248,0)</f>
        <v>556</v>
      </c>
      <c r="AT262" s="82"/>
    </row>
    <row r="263" spans="1:46" ht="17.2" customHeight="1" x14ac:dyDescent="0.3">
      <c r="A263" s="10">
        <v>21</v>
      </c>
      <c r="B263" s="12">
        <v>9644</v>
      </c>
      <c r="C263" s="151" t="s">
        <v>1707</v>
      </c>
      <c r="D263" s="134"/>
      <c r="E263" s="135"/>
      <c r="F263" s="129"/>
      <c r="G263" s="131"/>
      <c r="H263" s="2"/>
      <c r="I263" s="295">
        <f>'5療養介護(基本)'!I262</f>
        <v>823</v>
      </c>
      <c r="J263" s="295"/>
      <c r="K263" s="2" t="s">
        <v>809</v>
      </c>
      <c r="L263" s="43"/>
      <c r="M263" s="241"/>
      <c r="N263" s="241"/>
      <c r="O263" s="241"/>
      <c r="P263" s="241"/>
      <c r="Q263" s="241"/>
      <c r="R263" s="241"/>
      <c r="S263" s="241"/>
      <c r="T263" s="241"/>
      <c r="U263" s="84"/>
      <c r="V263" s="83"/>
      <c r="W263" s="281" t="s">
        <v>1696</v>
      </c>
      <c r="X263" s="282"/>
      <c r="Y263" s="282"/>
      <c r="Z263" s="282"/>
      <c r="AA263" s="282"/>
      <c r="AB263" s="247" t="s">
        <v>1695</v>
      </c>
      <c r="AC263" s="248"/>
      <c r="AD263" s="248"/>
      <c r="AE263" s="248"/>
      <c r="AF263" s="248"/>
      <c r="AG263" s="248"/>
      <c r="AH263" s="248"/>
      <c r="AI263" s="248"/>
      <c r="AJ263" s="248"/>
      <c r="AK263" s="248"/>
      <c r="AL263" s="53" t="s">
        <v>816</v>
      </c>
      <c r="AM263" s="290">
        <f>AM260</f>
        <v>0.7</v>
      </c>
      <c r="AN263" s="290"/>
      <c r="AO263" s="127"/>
      <c r="AP263" s="127"/>
      <c r="AQ263" s="127"/>
      <c r="AR263" s="128"/>
      <c r="AS263" s="178">
        <f>ROUND(ROUND(ROUND(I263*S264,0)*$U$248,0)*AM263,0)</f>
        <v>389</v>
      </c>
      <c r="AT263" s="82"/>
    </row>
    <row r="264" spans="1:46" ht="17.2" customHeight="1" x14ac:dyDescent="0.3">
      <c r="A264" s="10">
        <v>21</v>
      </c>
      <c r="B264" s="12">
        <v>9870</v>
      </c>
      <c r="C264" s="151" t="s">
        <v>1706</v>
      </c>
      <c r="D264" s="134"/>
      <c r="E264" s="135"/>
      <c r="F264" s="129"/>
      <c r="G264" s="131"/>
      <c r="H264" s="2"/>
      <c r="I264" s="2"/>
      <c r="J264" s="2"/>
      <c r="K264" s="2"/>
      <c r="L264" s="43"/>
      <c r="M264" s="11"/>
      <c r="N264" s="11"/>
      <c r="O264" s="11"/>
      <c r="P264" s="11"/>
      <c r="Q264" s="11"/>
      <c r="R264" s="126" t="s">
        <v>816</v>
      </c>
      <c r="S264" s="236">
        <f>S258</f>
        <v>0.96499999999999997</v>
      </c>
      <c r="T264" s="236"/>
      <c r="U264" s="84"/>
      <c r="V264" s="83"/>
      <c r="W264" s="281"/>
      <c r="X264" s="282"/>
      <c r="Y264" s="282"/>
      <c r="Z264" s="282"/>
      <c r="AA264" s="282"/>
      <c r="AB264" s="247" t="s">
        <v>1701</v>
      </c>
      <c r="AC264" s="248"/>
      <c r="AD264" s="248"/>
      <c r="AE264" s="248"/>
      <c r="AF264" s="248"/>
      <c r="AG264" s="248"/>
      <c r="AH264" s="248"/>
      <c r="AI264" s="248"/>
      <c r="AJ264" s="248"/>
      <c r="AK264" s="248"/>
      <c r="AL264" s="53" t="s">
        <v>816</v>
      </c>
      <c r="AM264" s="290">
        <f>AM261</f>
        <v>0.5</v>
      </c>
      <c r="AN264" s="290"/>
      <c r="AO264" s="63"/>
      <c r="AP264" s="63"/>
      <c r="AQ264" s="63"/>
      <c r="AR264" s="117"/>
      <c r="AS264" s="178">
        <f>ROUND(ROUND(ROUND(I263*S264,0)*$U$248,0)*AM264,0)</f>
        <v>278</v>
      </c>
      <c r="AT264" s="82"/>
    </row>
    <row r="265" spans="1:46" ht="17.2" customHeight="1" x14ac:dyDescent="0.3">
      <c r="A265" s="10">
        <v>21</v>
      </c>
      <c r="B265" s="12">
        <v>9871</v>
      </c>
      <c r="C265" s="151" t="s">
        <v>1705</v>
      </c>
      <c r="D265" s="134"/>
      <c r="E265" s="135"/>
      <c r="F265" s="129"/>
      <c r="G265" s="131"/>
      <c r="H265" s="130"/>
      <c r="I265" s="130"/>
      <c r="J265" s="130"/>
      <c r="K265" s="130"/>
      <c r="L265" s="131"/>
      <c r="M265" s="34"/>
      <c r="N265" s="76"/>
      <c r="O265" s="76"/>
      <c r="P265" s="76"/>
      <c r="Q265" s="76"/>
      <c r="R265" s="76"/>
      <c r="S265" s="76"/>
      <c r="T265" s="76"/>
      <c r="U265" s="156"/>
      <c r="V265" s="158"/>
      <c r="W265" s="9"/>
      <c r="X265" s="30"/>
      <c r="Y265" s="105"/>
      <c r="Z265" s="63"/>
      <c r="AA265" s="7"/>
      <c r="AB265" s="7"/>
      <c r="AC265" s="7"/>
      <c r="AD265" s="59"/>
      <c r="AE265" s="59"/>
      <c r="AF265" s="7"/>
      <c r="AG265" s="7"/>
      <c r="AH265" s="7"/>
      <c r="AI265" s="7"/>
      <c r="AJ265" s="7"/>
      <c r="AK265" s="7"/>
      <c r="AL265" s="59"/>
      <c r="AM265" s="249"/>
      <c r="AN265" s="250"/>
      <c r="AO265" s="241" t="s">
        <v>1704</v>
      </c>
      <c r="AP265" s="241"/>
      <c r="AQ265" s="241"/>
      <c r="AR265" s="242"/>
      <c r="AS265" s="167">
        <f>ROUND(I263*$U$248,0)-AO268</f>
        <v>571</v>
      </c>
      <c r="AT265" s="82"/>
    </row>
    <row r="266" spans="1:46" ht="17.2" customHeight="1" x14ac:dyDescent="0.3">
      <c r="A266" s="10">
        <v>21</v>
      </c>
      <c r="B266" s="12">
        <v>9872</v>
      </c>
      <c r="C266" s="151" t="s">
        <v>1703</v>
      </c>
      <c r="D266" s="134"/>
      <c r="E266" s="135"/>
      <c r="F266" s="129"/>
      <c r="G266" s="131"/>
      <c r="H266" s="130"/>
      <c r="I266" s="130"/>
      <c r="J266" s="130"/>
      <c r="K266" s="130"/>
      <c r="L266" s="131"/>
      <c r="M266" s="140"/>
      <c r="N266" s="140"/>
      <c r="O266" s="140"/>
      <c r="P266" s="140"/>
      <c r="Q266" s="140"/>
      <c r="R266" s="140"/>
      <c r="S266" s="140"/>
      <c r="T266" s="140"/>
      <c r="U266" s="97"/>
      <c r="V266" s="96"/>
      <c r="W266" s="281" t="s">
        <v>1696</v>
      </c>
      <c r="X266" s="282"/>
      <c r="Y266" s="282"/>
      <c r="Z266" s="282"/>
      <c r="AA266" s="283"/>
      <c r="AB266" s="247" t="s">
        <v>1695</v>
      </c>
      <c r="AC266" s="248"/>
      <c r="AD266" s="248"/>
      <c r="AE266" s="248"/>
      <c r="AF266" s="248"/>
      <c r="AG266" s="248"/>
      <c r="AH266" s="248"/>
      <c r="AI266" s="248"/>
      <c r="AJ266" s="248"/>
      <c r="AK266" s="248"/>
      <c r="AL266" s="126" t="s">
        <v>816</v>
      </c>
      <c r="AM266" s="255">
        <f>AM263</f>
        <v>0.7</v>
      </c>
      <c r="AN266" s="289"/>
      <c r="AO266" s="262"/>
      <c r="AP266" s="241"/>
      <c r="AQ266" s="241"/>
      <c r="AR266" s="242"/>
      <c r="AS266" s="167">
        <f>ROUND(ROUND(I263*$U$248,0)*AM266,0)-AO268</f>
        <v>398</v>
      </c>
      <c r="AT266" s="82"/>
    </row>
    <row r="267" spans="1:46" ht="17.2" customHeight="1" x14ac:dyDescent="0.3">
      <c r="A267" s="10">
        <v>21</v>
      </c>
      <c r="B267" s="12">
        <v>9873</v>
      </c>
      <c r="C267" s="151" t="s">
        <v>1702</v>
      </c>
      <c r="D267" s="134"/>
      <c r="E267" s="135"/>
      <c r="F267" s="129"/>
      <c r="G267" s="131"/>
      <c r="H267" s="135"/>
      <c r="I267" s="135"/>
      <c r="J267" s="135"/>
      <c r="K267" s="135"/>
      <c r="L267" s="136"/>
      <c r="M267" s="140"/>
      <c r="N267" s="140"/>
      <c r="O267" s="140"/>
      <c r="P267" s="140"/>
      <c r="Q267" s="140"/>
      <c r="R267" s="140"/>
      <c r="S267" s="140"/>
      <c r="T267" s="140"/>
      <c r="U267" s="97"/>
      <c r="V267" s="96"/>
      <c r="W267" s="281"/>
      <c r="X267" s="282"/>
      <c r="Y267" s="282"/>
      <c r="Z267" s="282"/>
      <c r="AA267" s="283"/>
      <c r="AB267" s="247" t="s">
        <v>1701</v>
      </c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53" t="s">
        <v>816</v>
      </c>
      <c r="AM267" s="290">
        <f>AM264</f>
        <v>0.5</v>
      </c>
      <c r="AN267" s="291"/>
      <c r="AO267" s="134"/>
      <c r="AP267" s="130"/>
      <c r="AQ267" s="130"/>
      <c r="AR267" s="131"/>
      <c r="AS267" s="167">
        <f>ROUND(ROUND(I263*$U$248,0)*AM267,0)-AO268</f>
        <v>283</v>
      </c>
      <c r="AT267" s="82"/>
    </row>
    <row r="268" spans="1:46" ht="17.2" customHeight="1" x14ac:dyDescent="0.3">
      <c r="A268" s="10">
        <v>21</v>
      </c>
      <c r="B268" s="12">
        <v>9874</v>
      </c>
      <c r="C268" s="151" t="s">
        <v>1700</v>
      </c>
      <c r="D268" s="134"/>
      <c r="E268" s="135"/>
      <c r="F268" s="129"/>
      <c r="G268" s="131"/>
      <c r="H268" s="2"/>
      <c r="I268" s="2"/>
      <c r="J268" s="36"/>
      <c r="K268" s="36"/>
      <c r="L268" s="43"/>
      <c r="M268" s="239" t="s">
        <v>1699</v>
      </c>
      <c r="N268" s="239"/>
      <c r="O268" s="239"/>
      <c r="P268" s="239"/>
      <c r="Q268" s="239"/>
      <c r="R268" s="239"/>
      <c r="S268" s="239"/>
      <c r="T268" s="239"/>
      <c r="U268" s="84"/>
      <c r="V268" s="83"/>
      <c r="W268" s="46"/>
      <c r="X268" s="47"/>
      <c r="Y268" s="7"/>
      <c r="Z268" s="7"/>
      <c r="AA268" s="7"/>
      <c r="AB268" s="7"/>
      <c r="AC268" s="7"/>
      <c r="AD268" s="59"/>
      <c r="AE268" s="59"/>
      <c r="AF268" s="7"/>
      <c r="AG268" s="7"/>
      <c r="AH268" s="7"/>
      <c r="AI268" s="7"/>
      <c r="AJ268" s="7"/>
      <c r="AK268" s="7"/>
      <c r="AL268" s="59"/>
      <c r="AM268" s="249"/>
      <c r="AN268" s="250"/>
      <c r="AO268" s="36">
        <f>AO256</f>
        <v>5</v>
      </c>
      <c r="AP268" s="69" t="s">
        <v>1698</v>
      </c>
      <c r="AQ268" s="130"/>
      <c r="AR268" s="131"/>
      <c r="AS268" s="167">
        <f>ROUND(ROUND(I263*S270,0)*$U$248,0)-AO268</f>
        <v>551</v>
      </c>
      <c r="AT268" s="82"/>
    </row>
    <row r="269" spans="1:46" ht="17.2" customHeight="1" x14ac:dyDescent="0.3">
      <c r="A269" s="10">
        <v>21</v>
      </c>
      <c r="B269" s="12">
        <v>9875</v>
      </c>
      <c r="C269" s="151" t="s">
        <v>1697</v>
      </c>
      <c r="D269" s="134"/>
      <c r="E269" s="135"/>
      <c r="F269" s="129"/>
      <c r="G269" s="131"/>
      <c r="H269" s="2"/>
      <c r="I269" s="2"/>
      <c r="J269" s="2"/>
      <c r="K269" s="2"/>
      <c r="L269" s="43"/>
      <c r="M269" s="241"/>
      <c r="N269" s="241"/>
      <c r="O269" s="241"/>
      <c r="P269" s="241"/>
      <c r="Q269" s="241"/>
      <c r="R269" s="241"/>
      <c r="S269" s="241"/>
      <c r="T269" s="241"/>
      <c r="U269" s="84"/>
      <c r="V269" s="83"/>
      <c r="W269" s="281" t="s">
        <v>1696</v>
      </c>
      <c r="X269" s="282"/>
      <c r="Y269" s="282"/>
      <c r="Z269" s="282"/>
      <c r="AA269" s="283"/>
      <c r="AB269" s="247" t="s">
        <v>1695</v>
      </c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126" t="s">
        <v>816</v>
      </c>
      <c r="AM269" s="255">
        <f>AM266</f>
        <v>0.7</v>
      </c>
      <c r="AN269" s="289"/>
      <c r="AO269" s="44"/>
      <c r="AP269" s="130"/>
      <c r="AQ269" s="130"/>
      <c r="AR269" s="131"/>
      <c r="AS269" s="167">
        <f>ROUND(ROUND(ROUND(I263*S270,0)*$U$248,0)*AM269,0)-AO268</f>
        <v>384</v>
      </c>
      <c r="AT269" s="82"/>
    </row>
    <row r="270" spans="1:46" ht="17.2" customHeight="1" x14ac:dyDescent="0.3">
      <c r="A270" s="10">
        <v>21</v>
      </c>
      <c r="B270" s="12">
        <v>9876</v>
      </c>
      <c r="C270" s="151" t="s">
        <v>1694</v>
      </c>
      <c r="D270" s="137"/>
      <c r="E270" s="138"/>
      <c r="F270" s="148"/>
      <c r="G270" s="150"/>
      <c r="H270" s="8"/>
      <c r="I270" s="8"/>
      <c r="J270" s="8"/>
      <c r="K270" s="8"/>
      <c r="L270" s="20"/>
      <c r="M270" s="11"/>
      <c r="N270" s="11"/>
      <c r="O270" s="11"/>
      <c r="P270" s="11"/>
      <c r="Q270" s="11"/>
      <c r="R270" s="126" t="s">
        <v>810</v>
      </c>
      <c r="S270" s="236">
        <f>S264</f>
        <v>0.96499999999999997</v>
      </c>
      <c r="T270" s="236"/>
      <c r="U270" s="102"/>
      <c r="V270" s="104"/>
      <c r="W270" s="292"/>
      <c r="X270" s="293"/>
      <c r="Y270" s="293"/>
      <c r="Z270" s="293"/>
      <c r="AA270" s="294"/>
      <c r="AB270" s="247" t="s">
        <v>868</v>
      </c>
      <c r="AC270" s="248"/>
      <c r="AD270" s="248"/>
      <c r="AE270" s="248"/>
      <c r="AF270" s="248"/>
      <c r="AG270" s="248"/>
      <c r="AH270" s="248"/>
      <c r="AI270" s="248"/>
      <c r="AJ270" s="248"/>
      <c r="AK270" s="248"/>
      <c r="AL270" s="59" t="s">
        <v>810</v>
      </c>
      <c r="AM270" s="249">
        <f>AM267</f>
        <v>0.5</v>
      </c>
      <c r="AN270" s="250"/>
      <c r="AO270" s="42"/>
      <c r="AP270" s="149"/>
      <c r="AQ270" s="149"/>
      <c r="AR270" s="150"/>
      <c r="AS270" s="179">
        <f>ROUND(ROUND(ROUND(I263*S270,0)*$U$248,0)*AM270,0)-AO268</f>
        <v>273</v>
      </c>
      <c r="AT270" s="81"/>
    </row>
    <row r="271" spans="1:46" ht="17.2" customHeight="1" x14ac:dyDescent="0.3">
      <c r="A271" s="10">
        <v>21</v>
      </c>
      <c r="B271" s="12" t="s">
        <v>1693</v>
      </c>
      <c r="C271" s="51" t="s">
        <v>1692</v>
      </c>
      <c r="D271" s="263" t="s">
        <v>975</v>
      </c>
      <c r="E271" s="264"/>
      <c r="F271" s="263" t="s">
        <v>1154</v>
      </c>
      <c r="G271" s="264"/>
      <c r="H271" s="243" t="s">
        <v>923</v>
      </c>
      <c r="I271" s="239"/>
      <c r="J271" s="239"/>
      <c r="K271" s="239"/>
      <c r="L271" s="240"/>
      <c r="M271" s="34"/>
      <c r="N271" s="76"/>
      <c r="O271" s="76"/>
      <c r="P271" s="76"/>
      <c r="Q271" s="76"/>
      <c r="R271" s="76"/>
      <c r="S271" s="76"/>
      <c r="T271" s="103"/>
      <c r="U271" s="304" t="s">
        <v>1475</v>
      </c>
      <c r="V271" s="308" t="s">
        <v>868</v>
      </c>
      <c r="W271" s="9"/>
      <c r="X271" s="30"/>
      <c r="Y271" s="105"/>
      <c r="Z271" s="63"/>
      <c r="AA271" s="7"/>
      <c r="AB271" s="34"/>
      <c r="AC271" s="34"/>
      <c r="AD271" s="53"/>
      <c r="AE271" s="53"/>
      <c r="AF271" s="34"/>
      <c r="AG271" s="34"/>
      <c r="AH271" s="34"/>
      <c r="AI271" s="34"/>
      <c r="AJ271" s="34"/>
      <c r="AK271" s="34"/>
      <c r="AL271" s="53"/>
      <c r="AM271" s="290"/>
      <c r="AN271" s="290"/>
      <c r="AO271" s="127"/>
      <c r="AP271" s="127"/>
      <c r="AQ271" s="127"/>
      <c r="AR271" s="128"/>
      <c r="AS271" s="178">
        <f>ROUND(I275*$U$296,0)</f>
        <v>474</v>
      </c>
      <c r="AT271" s="18" t="s">
        <v>824</v>
      </c>
    </row>
    <row r="272" spans="1:46" ht="17.2" customHeight="1" x14ac:dyDescent="0.3">
      <c r="A272" s="10">
        <v>21</v>
      </c>
      <c r="B272" s="12" t="s">
        <v>1</v>
      </c>
      <c r="C272" s="51" t="s">
        <v>1691</v>
      </c>
      <c r="D272" s="265"/>
      <c r="E272" s="266"/>
      <c r="F272" s="265"/>
      <c r="G272" s="266"/>
      <c r="H272" s="262"/>
      <c r="I272" s="241"/>
      <c r="J272" s="241"/>
      <c r="K272" s="241"/>
      <c r="L272" s="242"/>
      <c r="M272" s="140"/>
      <c r="N272" s="140"/>
      <c r="O272" s="140"/>
      <c r="P272" s="140"/>
      <c r="Q272" s="140"/>
      <c r="R272" s="140"/>
      <c r="S272" s="140"/>
      <c r="T272" s="83"/>
      <c r="U272" s="305"/>
      <c r="V272" s="307"/>
      <c r="W272" s="281" t="s">
        <v>871</v>
      </c>
      <c r="X272" s="282"/>
      <c r="Y272" s="282"/>
      <c r="Z272" s="282"/>
      <c r="AA272" s="282"/>
      <c r="AB272" s="247" t="s">
        <v>870</v>
      </c>
      <c r="AC272" s="248"/>
      <c r="AD272" s="248"/>
      <c r="AE272" s="248"/>
      <c r="AF272" s="248"/>
      <c r="AG272" s="248"/>
      <c r="AH272" s="248"/>
      <c r="AI272" s="248"/>
      <c r="AJ272" s="248"/>
      <c r="AK272" s="248"/>
      <c r="AL272" s="53" t="s">
        <v>810</v>
      </c>
      <c r="AM272" s="290">
        <f>AM269</f>
        <v>0.7</v>
      </c>
      <c r="AN272" s="290"/>
      <c r="AO272" s="127"/>
      <c r="AP272" s="127"/>
      <c r="AQ272" s="127"/>
      <c r="AR272" s="128"/>
      <c r="AS272" s="178">
        <f>ROUND(ROUND(I275*$U$296,0)*AM272,0)</f>
        <v>332</v>
      </c>
      <c r="AT272" s="14"/>
    </row>
    <row r="273" spans="1:46" ht="17.2" customHeight="1" x14ac:dyDescent="0.3">
      <c r="A273" s="10">
        <v>21</v>
      </c>
      <c r="B273" s="12" t="s">
        <v>2</v>
      </c>
      <c r="C273" s="51" t="s">
        <v>1690</v>
      </c>
      <c r="D273" s="265"/>
      <c r="E273" s="266"/>
      <c r="F273" s="265"/>
      <c r="G273" s="266"/>
      <c r="H273" s="134"/>
      <c r="I273" s="135"/>
      <c r="J273" s="135"/>
      <c r="K273" s="135"/>
      <c r="L273" s="136"/>
      <c r="M273" s="140"/>
      <c r="N273" s="140"/>
      <c r="O273" s="140"/>
      <c r="P273" s="140"/>
      <c r="Q273" s="140"/>
      <c r="R273" s="140"/>
      <c r="S273" s="140"/>
      <c r="T273" s="83"/>
      <c r="U273" s="305"/>
      <c r="V273" s="307"/>
      <c r="W273" s="281"/>
      <c r="X273" s="282"/>
      <c r="Y273" s="282"/>
      <c r="Z273" s="282"/>
      <c r="AA273" s="282"/>
      <c r="AB273" s="247" t="s">
        <v>868</v>
      </c>
      <c r="AC273" s="248"/>
      <c r="AD273" s="248"/>
      <c r="AE273" s="248"/>
      <c r="AF273" s="248"/>
      <c r="AG273" s="248"/>
      <c r="AH273" s="248"/>
      <c r="AI273" s="248"/>
      <c r="AJ273" s="248"/>
      <c r="AK273" s="248"/>
      <c r="AL273" s="53" t="s">
        <v>810</v>
      </c>
      <c r="AM273" s="290">
        <f>AM270</f>
        <v>0.5</v>
      </c>
      <c r="AN273" s="290"/>
      <c r="AO273" s="127"/>
      <c r="AP273" s="127"/>
      <c r="AQ273" s="127"/>
      <c r="AR273" s="128"/>
      <c r="AS273" s="178">
        <f>ROUND(ROUND(I275*$U$296,0)*AM273,0)</f>
        <v>237</v>
      </c>
      <c r="AT273" s="14"/>
    </row>
    <row r="274" spans="1:46" ht="17.2" customHeight="1" x14ac:dyDescent="0.3">
      <c r="A274" s="10">
        <v>21</v>
      </c>
      <c r="B274" s="12" t="s">
        <v>3</v>
      </c>
      <c r="C274" s="51" t="s">
        <v>1689</v>
      </c>
      <c r="D274" s="265"/>
      <c r="E274" s="266"/>
      <c r="F274" s="265"/>
      <c r="G274" s="266"/>
      <c r="H274" s="44"/>
      <c r="I274" s="2"/>
      <c r="J274" s="2"/>
      <c r="K274" s="140"/>
      <c r="L274" s="83"/>
      <c r="M274" s="239" t="s">
        <v>837</v>
      </c>
      <c r="N274" s="239"/>
      <c r="O274" s="239"/>
      <c r="P274" s="239"/>
      <c r="Q274" s="239"/>
      <c r="R274" s="239"/>
      <c r="S274" s="239"/>
      <c r="T274" s="240"/>
      <c r="U274" s="305"/>
      <c r="V274" s="309"/>
      <c r="W274" s="46"/>
      <c r="X274" s="47"/>
      <c r="Y274" s="7"/>
      <c r="Z274" s="7"/>
      <c r="AA274" s="7"/>
      <c r="AB274" s="34"/>
      <c r="AC274" s="34"/>
      <c r="AD274" s="53"/>
      <c r="AE274" s="53"/>
      <c r="AF274" s="34"/>
      <c r="AG274" s="34"/>
      <c r="AH274" s="34"/>
      <c r="AI274" s="34"/>
      <c r="AJ274" s="34"/>
      <c r="AK274" s="34"/>
      <c r="AL274" s="53"/>
      <c r="AM274" s="290"/>
      <c r="AN274" s="290"/>
      <c r="AO274" s="127"/>
      <c r="AP274" s="127"/>
      <c r="AQ274" s="127"/>
      <c r="AR274" s="128"/>
      <c r="AS274" s="178">
        <f>ROUND(ROUND(I275*S276,0)*$U$296,0)</f>
        <v>458</v>
      </c>
      <c r="AT274" s="14"/>
    </row>
    <row r="275" spans="1:46" ht="17.2" customHeight="1" x14ac:dyDescent="0.3">
      <c r="A275" s="10">
        <v>21</v>
      </c>
      <c r="B275" s="12" t="s">
        <v>4</v>
      </c>
      <c r="C275" s="51" t="s">
        <v>1688</v>
      </c>
      <c r="D275" s="265"/>
      <c r="E275" s="266"/>
      <c r="F275" s="265"/>
      <c r="G275" s="266"/>
      <c r="H275" s="44"/>
      <c r="I275" s="295">
        <f>'5療養介護(基本)'!I10</f>
        <v>948</v>
      </c>
      <c r="J275" s="295"/>
      <c r="K275" s="2" t="s">
        <v>809</v>
      </c>
      <c r="L275" s="43"/>
      <c r="M275" s="241"/>
      <c r="N275" s="241"/>
      <c r="O275" s="241"/>
      <c r="P275" s="241"/>
      <c r="Q275" s="241"/>
      <c r="R275" s="241"/>
      <c r="S275" s="241"/>
      <c r="T275" s="242"/>
      <c r="U275" s="305"/>
      <c r="V275" s="307"/>
      <c r="W275" s="281" t="s">
        <v>1160</v>
      </c>
      <c r="X275" s="282"/>
      <c r="Y275" s="282"/>
      <c r="Z275" s="282"/>
      <c r="AA275" s="282"/>
      <c r="AB275" s="247" t="s">
        <v>1159</v>
      </c>
      <c r="AC275" s="248"/>
      <c r="AD275" s="248"/>
      <c r="AE275" s="248"/>
      <c r="AF275" s="248"/>
      <c r="AG275" s="248"/>
      <c r="AH275" s="248"/>
      <c r="AI275" s="248"/>
      <c r="AJ275" s="248"/>
      <c r="AK275" s="248"/>
      <c r="AL275" s="53" t="s">
        <v>808</v>
      </c>
      <c r="AM275" s="290">
        <f>AM272</f>
        <v>0.7</v>
      </c>
      <c r="AN275" s="290"/>
      <c r="AO275" s="127"/>
      <c r="AP275" s="127"/>
      <c r="AQ275" s="127"/>
      <c r="AR275" s="128"/>
      <c r="AS275" s="178">
        <f>ROUND(ROUND(ROUND(I275*S276,0)*$U$296,0)*AM275,0)</f>
        <v>321</v>
      </c>
      <c r="AT275" s="14"/>
    </row>
    <row r="276" spans="1:46" ht="17.2" customHeight="1" x14ac:dyDescent="0.3">
      <c r="A276" s="10">
        <v>21</v>
      </c>
      <c r="B276" s="12" t="s">
        <v>5</v>
      </c>
      <c r="C276" s="51" t="s">
        <v>1687</v>
      </c>
      <c r="D276" s="265"/>
      <c r="E276" s="266"/>
      <c r="F276" s="265"/>
      <c r="G276" s="266"/>
      <c r="H276" s="44"/>
      <c r="I276" s="2"/>
      <c r="J276" s="2"/>
      <c r="K276" s="2"/>
      <c r="L276" s="43"/>
      <c r="M276" s="11"/>
      <c r="N276" s="11"/>
      <c r="O276" s="11"/>
      <c r="P276" s="11"/>
      <c r="Q276" s="11"/>
      <c r="R276" s="126" t="s">
        <v>808</v>
      </c>
      <c r="S276" s="236">
        <f>S270</f>
        <v>0.96499999999999997</v>
      </c>
      <c r="T276" s="237"/>
      <c r="U276" s="305"/>
      <c r="V276" s="307"/>
      <c r="W276" s="281"/>
      <c r="X276" s="282"/>
      <c r="Y276" s="282"/>
      <c r="Z276" s="282"/>
      <c r="AA276" s="282"/>
      <c r="AB276" s="247" t="s">
        <v>1157</v>
      </c>
      <c r="AC276" s="248"/>
      <c r="AD276" s="248"/>
      <c r="AE276" s="248"/>
      <c r="AF276" s="248"/>
      <c r="AG276" s="248"/>
      <c r="AH276" s="248"/>
      <c r="AI276" s="248"/>
      <c r="AJ276" s="248"/>
      <c r="AK276" s="248"/>
      <c r="AL276" s="53" t="s">
        <v>808</v>
      </c>
      <c r="AM276" s="290">
        <f>AM273</f>
        <v>0.5</v>
      </c>
      <c r="AN276" s="290"/>
      <c r="AO276" s="63"/>
      <c r="AP276" s="63"/>
      <c r="AQ276" s="63"/>
      <c r="AR276" s="117"/>
      <c r="AS276" s="178">
        <f>ROUND(ROUND(ROUND(I275*S276,0)*$U$296,0)*AM276,0)</f>
        <v>229</v>
      </c>
      <c r="AT276" s="14"/>
    </row>
    <row r="277" spans="1:46" ht="17.2" customHeight="1" x14ac:dyDescent="0.3">
      <c r="A277" s="10">
        <v>21</v>
      </c>
      <c r="B277" s="12" t="s">
        <v>6</v>
      </c>
      <c r="C277" s="51" t="s">
        <v>1686</v>
      </c>
      <c r="D277" s="265"/>
      <c r="E277" s="266"/>
      <c r="F277" s="265"/>
      <c r="G277" s="266"/>
      <c r="H277" s="129"/>
      <c r="I277" s="130"/>
      <c r="J277" s="130"/>
      <c r="K277" s="130"/>
      <c r="L277" s="131"/>
      <c r="M277" s="34"/>
      <c r="N277" s="76"/>
      <c r="O277" s="76"/>
      <c r="P277" s="76"/>
      <c r="Q277" s="76"/>
      <c r="R277" s="76"/>
      <c r="S277" s="76"/>
      <c r="T277" s="103"/>
      <c r="U277" s="305"/>
      <c r="V277" s="309"/>
      <c r="W277" s="9"/>
      <c r="X277" s="30"/>
      <c r="Y277" s="105"/>
      <c r="Z277" s="63"/>
      <c r="AA277" s="7"/>
      <c r="AB277" s="7"/>
      <c r="AC277" s="7"/>
      <c r="AD277" s="59"/>
      <c r="AE277" s="59"/>
      <c r="AF277" s="7"/>
      <c r="AG277" s="7"/>
      <c r="AH277" s="7"/>
      <c r="AI277" s="7"/>
      <c r="AJ277" s="7"/>
      <c r="AK277" s="7"/>
      <c r="AL277" s="59"/>
      <c r="AM277" s="249"/>
      <c r="AN277" s="250"/>
      <c r="AO277" s="241" t="s">
        <v>1166</v>
      </c>
      <c r="AP277" s="241"/>
      <c r="AQ277" s="241"/>
      <c r="AR277" s="242"/>
      <c r="AS277" s="167">
        <f>ROUND(I275*$U$296,0)-AO280</f>
        <v>469</v>
      </c>
      <c r="AT277" s="14"/>
    </row>
    <row r="278" spans="1:46" ht="17.2" customHeight="1" x14ac:dyDescent="0.3">
      <c r="A278" s="10">
        <v>21</v>
      </c>
      <c r="B278" s="12" t="s">
        <v>7</v>
      </c>
      <c r="C278" s="51" t="s">
        <v>1685</v>
      </c>
      <c r="D278" s="265"/>
      <c r="E278" s="266"/>
      <c r="F278" s="265"/>
      <c r="G278" s="266"/>
      <c r="H278" s="129"/>
      <c r="I278" s="130"/>
      <c r="J278" s="130"/>
      <c r="K278" s="130"/>
      <c r="L278" s="131"/>
      <c r="M278" s="140"/>
      <c r="N278" s="140"/>
      <c r="O278" s="140"/>
      <c r="P278" s="140"/>
      <c r="Q278" s="140"/>
      <c r="R278" s="140"/>
      <c r="S278" s="140"/>
      <c r="T278" s="83"/>
      <c r="U278" s="305"/>
      <c r="V278" s="307"/>
      <c r="W278" s="281" t="s">
        <v>1160</v>
      </c>
      <c r="X278" s="282"/>
      <c r="Y278" s="282"/>
      <c r="Z278" s="282"/>
      <c r="AA278" s="283"/>
      <c r="AB278" s="247" t="s">
        <v>1159</v>
      </c>
      <c r="AC278" s="248"/>
      <c r="AD278" s="248"/>
      <c r="AE278" s="248"/>
      <c r="AF278" s="248"/>
      <c r="AG278" s="248"/>
      <c r="AH278" s="248"/>
      <c r="AI278" s="248"/>
      <c r="AJ278" s="248"/>
      <c r="AK278" s="248"/>
      <c r="AL278" s="126" t="s">
        <v>808</v>
      </c>
      <c r="AM278" s="255">
        <f>AM275</f>
        <v>0.7</v>
      </c>
      <c r="AN278" s="289"/>
      <c r="AO278" s="262"/>
      <c r="AP278" s="241"/>
      <c r="AQ278" s="241"/>
      <c r="AR278" s="242"/>
      <c r="AS278" s="167">
        <f>ROUND(ROUND(I275*$U$296,0)*AM278,0)-AO280</f>
        <v>327</v>
      </c>
      <c r="AT278" s="14"/>
    </row>
    <row r="279" spans="1:46" ht="17.2" customHeight="1" x14ac:dyDescent="0.3">
      <c r="A279" s="10">
        <v>21</v>
      </c>
      <c r="B279" s="12" t="s">
        <v>8</v>
      </c>
      <c r="C279" s="51" t="s">
        <v>1684</v>
      </c>
      <c r="D279" s="265"/>
      <c r="E279" s="266"/>
      <c r="F279" s="265"/>
      <c r="G279" s="266"/>
      <c r="H279" s="134"/>
      <c r="I279" s="135"/>
      <c r="J279" s="135"/>
      <c r="K279" s="135"/>
      <c r="L279" s="136"/>
      <c r="M279" s="140"/>
      <c r="N279" s="140"/>
      <c r="O279" s="140"/>
      <c r="P279" s="140"/>
      <c r="Q279" s="140"/>
      <c r="R279" s="140"/>
      <c r="S279" s="140"/>
      <c r="T279" s="83"/>
      <c r="U279" s="305"/>
      <c r="V279" s="307"/>
      <c r="W279" s="281"/>
      <c r="X279" s="282"/>
      <c r="Y279" s="282"/>
      <c r="Z279" s="282"/>
      <c r="AA279" s="283"/>
      <c r="AB279" s="247" t="s">
        <v>1157</v>
      </c>
      <c r="AC279" s="248"/>
      <c r="AD279" s="248"/>
      <c r="AE279" s="248"/>
      <c r="AF279" s="248"/>
      <c r="AG279" s="248"/>
      <c r="AH279" s="248"/>
      <c r="AI279" s="248"/>
      <c r="AJ279" s="248"/>
      <c r="AK279" s="248"/>
      <c r="AL279" s="53" t="s">
        <v>808</v>
      </c>
      <c r="AM279" s="290">
        <f>AM276</f>
        <v>0.5</v>
      </c>
      <c r="AN279" s="291"/>
      <c r="AO279" s="134"/>
      <c r="AP279" s="130"/>
      <c r="AQ279" s="130"/>
      <c r="AR279" s="131"/>
      <c r="AS279" s="167">
        <f>ROUND(ROUND(I275*$U$296,0)*AM279,0)-AO280</f>
        <v>232</v>
      </c>
      <c r="AT279" s="14"/>
    </row>
    <row r="280" spans="1:46" ht="17.2" customHeight="1" x14ac:dyDescent="0.3">
      <c r="A280" s="10">
        <v>21</v>
      </c>
      <c r="B280" s="12" t="s">
        <v>9</v>
      </c>
      <c r="C280" s="51" t="s">
        <v>1683</v>
      </c>
      <c r="D280" s="265"/>
      <c r="E280" s="266"/>
      <c r="F280" s="265"/>
      <c r="G280" s="266"/>
      <c r="H280" s="44"/>
      <c r="I280" s="2"/>
      <c r="J280" s="36"/>
      <c r="K280" s="36"/>
      <c r="L280" s="43"/>
      <c r="M280" s="239" t="s">
        <v>833</v>
      </c>
      <c r="N280" s="239"/>
      <c r="O280" s="239"/>
      <c r="P280" s="239"/>
      <c r="Q280" s="239"/>
      <c r="R280" s="239"/>
      <c r="S280" s="239"/>
      <c r="T280" s="240"/>
      <c r="U280" s="305"/>
      <c r="V280" s="309"/>
      <c r="W280" s="46"/>
      <c r="X280" s="47"/>
      <c r="Y280" s="7"/>
      <c r="Z280" s="7"/>
      <c r="AA280" s="7"/>
      <c r="AB280" s="7"/>
      <c r="AC280" s="7"/>
      <c r="AD280" s="59"/>
      <c r="AE280" s="59"/>
      <c r="AF280" s="7"/>
      <c r="AG280" s="7"/>
      <c r="AH280" s="7"/>
      <c r="AI280" s="7"/>
      <c r="AJ280" s="7"/>
      <c r="AK280" s="7"/>
      <c r="AL280" s="59"/>
      <c r="AM280" s="249"/>
      <c r="AN280" s="250"/>
      <c r="AO280" s="36">
        <f>AO268</f>
        <v>5</v>
      </c>
      <c r="AP280" s="69" t="s">
        <v>1162</v>
      </c>
      <c r="AQ280" s="130"/>
      <c r="AR280" s="131"/>
      <c r="AS280" s="167">
        <f>ROUND(ROUND(I275*S282,0)*$U$296,0)-AO280</f>
        <v>453</v>
      </c>
      <c r="AT280" s="14"/>
    </row>
    <row r="281" spans="1:46" ht="17.2" customHeight="1" x14ac:dyDescent="0.3">
      <c r="A281" s="10">
        <v>21</v>
      </c>
      <c r="B281" s="12" t="s">
        <v>10</v>
      </c>
      <c r="C281" s="51" t="s">
        <v>1682</v>
      </c>
      <c r="D281" s="265"/>
      <c r="E281" s="266"/>
      <c r="F281" s="265"/>
      <c r="G281" s="266"/>
      <c r="H281" s="44"/>
      <c r="I281" s="2"/>
      <c r="J281" s="2"/>
      <c r="K281" s="2"/>
      <c r="L281" s="43"/>
      <c r="M281" s="241"/>
      <c r="N281" s="241"/>
      <c r="O281" s="241"/>
      <c r="P281" s="241"/>
      <c r="Q281" s="241"/>
      <c r="R281" s="241"/>
      <c r="S281" s="241"/>
      <c r="T281" s="242"/>
      <c r="U281" s="305"/>
      <c r="V281" s="307"/>
      <c r="W281" s="281" t="s">
        <v>1160</v>
      </c>
      <c r="X281" s="282"/>
      <c r="Y281" s="282"/>
      <c r="Z281" s="282"/>
      <c r="AA281" s="283"/>
      <c r="AB281" s="247" t="s">
        <v>1159</v>
      </c>
      <c r="AC281" s="248"/>
      <c r="AD281" s="248"/>
      <c r="AE281" s="248"/>
      <c r="AF281" s="248"/>
      <c r="AG281" s="248"/>
      <c r="AH281" s="248"/>
      <c r="AI281" s="248"/>
      <c r="AJ281" s="248"/>
      <c r="AK281" s="248"/>
      <c r="AL281" s="126" t="s">
        <v>808</v>
      </c>
      <c r="AM281" s="255">
        <f>AM278</f>
        <v>0.7</v>
      </c>
      <c r="AN281" s="289"/>
      <c r="AO281" s="44"/>
      <c r="AP281" s="130"/>
      <c r="AQ281" s="130"/>
      <c r="AR281" s="131"/>
      <c r="AS281" s="167">
        <f>ROUND(ROUND(ROUND(I275*S282,0)*$U$296,0)*AM281,0)-AO280</f>
        <v>316</v>
      </c>
      <c r="AT281" s="14"/>
    </row>
    <row r="282" spans="1:46" ht="17.2" customHeight="1" x14ac:dyDescent="0.3">
      <c r="A282" s="10">
        <v>21</v>
      </c>
      <c r="B282" s="12" t="s">
        <v>11</v>
      </c>
      <c r="C282" s="51" t="s">
        <v>1681</v>
      </c>
      <c r="D282" s="265"/>
      <c r="E282" s="266"/>
      <c r="F282" s="265"/>
      <c r="G282" s="266"/>
      <c r="H282" s="44"/>
      <c r="I282" s="2"/>
      <c r="J282" s="2"/>
      <c r="K282" s="2"/>
      <c r="L282" s="43"/>
      <c r="M282" s="11"/>
      <c r="N282" s="11"/>
      <c r="O282" s="11"/>
      <c r="P282" s="11"/>
      <c r="Q282" s="11"/>
      <c r="R282" s="126" t="s">
        <v>808</v>
      </c>
      <c r="S282" s="236">
        <f>S276</f>
        <v>0.96499999999999997</v>
      </c>
      <c r="T282" s="237"/>
      <c r="U282" s="305"/>
      <c r="V282" s="307"/>
      <c r="W282" s="292"/>
      <c r="X282" s="293"/>
      <c r="Y282" s="293"/>
      <c r="Z282" s="293"/>
      <c r="AA282" s="294"/>
      <c r="AB282" s="247" t="s">
        <v>1157</v>
      </c>
      <c r="AC282" s="248"/>
      <c r="AD282" s="248"/>
      <c r="AE282" s="248"/>
      <c r="AF282" s="248"/>
      <c r="AG282" s="248"/>
      <c r="AH282" s="248"/>
      <c r="AI282" s="248"/>
      <c r="AJ282" s="248"/>
      <c r="AK282" s="248"/>
      <c r="AL282" s="59" t="s">
        <v>808</v>
      </c>
      <c r="AM282" s="249">
        <f>AM279</f>
        <v>0.5</v>
      </c>
      <c r="AN282" s="250"/>
      <c r="AO282" s="42"/>
      <c r="AP282" s="149"/>
      <c r="AQ282" s="149"/>
      <c r="AR282" s="150"/>
      <c r="AS282" s="167">
        <f>ROUND(ROUND(ROUND(I275*S282,0)*$U$296,0)*AM282,0)-AO280</f>
        <v>224</v>
      </c>
      <c r="AT282" s="14"/>
    </row>
    <row r="283" spans="1:46" ht="17.2" customHeight="1" x14ac:dyDescent="0.3">
      <c r="A283" s="10">
        <v>21</v>
      </c>
      <c r="B283" s="12" t="s">
        <v>12</v>
      </c>
      <c r="C283" s="51" t="s">
        <v>1680</v>
      </c>
      <c r="D283" s="129"/>
      <c r="E283" s="130"/>
      <c r="F283" s="129"/>
      <c r="G283" s="130"/>
      <c r="H283" s="243" t="s">
        <v>910</v>
      </c>
      <c r="I283" s="239"/>
      <c r="J283" s="239"/>
      <c r="K283" s="239"/>
      <c r="L283" s="240"/>
      <c r="M283" s="34"/>
      <c r="N283" s="76"/>
      <c r="O283" s="76"/>
      <c r="P283" s="76"/>
      <c r="Q283" s="76"/>
      <c r="R283" s="76"/>
      <c r="S283" s="76"/>
      <c r="T283" s="103"/>
      <c r="U283" s="305"/>
      <c r="V283" s="307"/>
      <c r="W283" s="9"/>
      <c r="X283" s="30"/>
      <c r="Y283" s="105"/>
      <c r="Z283" s="63"/>
      <c r="AA283" s="7"/>
      <c r="AB283" s="34"/>
      <c r="AC283" s="34"/>
      <c r="AD283" s="53"/>
      <c r="AE283" s="53"/>
      <c r="AF283" s="34"/>
      <c r="AG283" s="34"/>
      <c r="AH283" s="34"/>
      <c r="AI283" s="34"/>
      <c r="AJ283" s="34"/>
      <c r="AK283" s="34"/>
      <c r="AL283" s="53"/>
      <c r="AM283" s="290"/>
      <c r="AN283" s="290"/>
      <c r="AO283" s="127"/>
      <c r="AP283" s="127"/>
      <c r="AQ283" s="127"/>
      <c r="AR283" s="128"/>
      <c r="AS283" s="178">
        <f>ROUND(I287*$U$296,0)</f>
        <v>461</v>
      </c>
      <c r="AT283" s="14"/>
    </row>
    <row r="284" spans="1:46" ht="17.2" customHeight="1" x14ac:dyDescent="0.3">
      <c r="A284" s="10">
        <v>21</v>
      </c>
      <c r="B284" s="12" t="s">
        <v>13</v>
      </c>
      <c r="C284" s="51" t="s">
        <v>1679</v>
      </c>
      <c r="D284" s="129"/>
      <c r="E284" s="130"/>
      <c r="F284" s="129"/>
      <c r="G284" s="130"/>
      <c r="H284" s="262"/>
      <c r="I284" s="241"/>
      <c r="J284" s="241"/>
      <c r="K284" s="241"/>
      <c r="L284" s="242"/>
      <c r="M284" s="140"/>
      <c r="N284" s="140"/>
      <c r="O284" s="140"/>
      <c r="P284" s="140"/>
      <c r="Q284" s="140"/>
      <c r="R284" s="140"/>
      <c r="S284" s="140"/>
      <c r="T284" s="83"/>
      <c r="U284" s="305"/>
      <c r="V284" s="307"/>
      <c r="W284" s="281" t="s">
        <v>1160</v>
      </c>
      <c r="X284" s="282"/>
      <c r="Y284" s="282"/>
      <c r="Z284" s="282"/>
      <c r="AA284" s="282"/>
      <c r="AB284" s="247" t="s">
        <v>1159</v>
      </c>
      <c r="AC284" s="248"/>
      <c r="AD284" s="248"/>
      <c r="AE284" s="248"/>
      <c r="AF284" s="248"/>
      <c r="AG284" s="248"/>
      <c r="AH284" s="248"/>
      <c r="AI284" s="248"/>
      <c r="AJ284" s="248"/>
      <c r="AK284" s="248"/>
      <c r="AL284" s="53" t="s">
        <v>808</v>
      </c>
      <c r="AM284" s="290">
        <f>AM281</f>
        <v>0.7</v>
      </c>
      <c r="AN284" s="290"/>
      <c r="AO284" s="127"/>
      <c r="AP284" s="127"/>
      <c r="AQ284" s="127"/>
      <c r="AR284" s="128"/>
      <c r="AS284" s="178">
        <f>ROUND(ROUND(I287*$U$296,0)*AM284,0)</f>
        <v>323</v>
      </c>
      <c r="AT284" s="14"/>
    </row>
    <row r="285" spans="1:46" ht="17.2" customHeight="1" x14ac:dyDescent="0.3">
      <c r="A285" s="10">
        <v>21</v>
      </c>
      <c r="B285" s="12" t="s">
        <v>14</v>
      </c>
      <c r="C285" s="51" t="s">
        <v>1678</v>
      </c>
      <c r="D285" s="129"/>
      <c r="E285" s="130"/>
      <c r="F285" s="129"/>
      <c r="G285" s="130"/>
      <c r="H285" s="129"/>
      <c r="I285" s="130"/>
      <c r="J285" s="130"/>
      <c r="K285" s="130"/>
      <c r="L285" s="131"/>
      <c r="M285" s="140"/>
      <c r="N285" s="140"/>
      <c r="O285" s="140"/>
      <c r="P285" s="140"/>
      <c r="Q285" s="140"/>
      <c r="R285" s="140"/>
      <c r="S285" s="140"/>
      <c r="T285" s="83"/>
      <c r="U285" s="305"/>
      <c r="V285" s="307"/>
      <c r="W285" s="281"/>
      <c r="X285" s="282"/>
      <c r="Y285" s="282"/>
      <c r="Z285" s="282"/>
      <c r="AA285" s="282"/>
      <c r="AB285" s="247" t="s">
        <v>1157</v>
      </c>
      <c r="AC285" s="248"/>
      <c r="AD285" s="248"/>
      <c r="AE285" s="248"/>
      <c r="AF285" s="248"/>
      <c r="AG285" s="248"/>
      <c r="AH285" s="248"/>
      <c r="AI285" s="248"/>
      <c r="AJ285" s="248"/>
      <c r="AK285" s="248"/>
      <c r="AL285" s="53" t="s">
        <v>808</v>
      </c>
      <c r="AM285" s="290">
        <f>AM282</f>
        <v>0.5</v>
      </c>
      <c r="AN285" s="290"/>
      <c r="AO285" s="127"/>
      <c r="AP285" s="127"/>
      <c r="AQ285" s="127"/>
      <c r="AR285" s="128"/>
      <c r="AS285" s="178">
        <f>ROUND(ROUND(I287*$U$296,0)*AM285,0)</f>
        <v>231</v>
      </c>
      <c r="AT285" s="14"/>
    </row>
    <row r="286" spans="1:46" ht="17.2" customHeight="1" x14ac:dyDescent="0.3">
      <c r="A286" s="10">
        <v>21</v>
      </c>
      <c r="B286" s="12" t="s">
        <v>15</v>
      </c>
      <c r="C286" s="51" t="s">
        <v>1677</v>
      </c>
      <c r="D286" s="129"/>
      <c r="E286" s="130"/>
      <c r="F286" s="129"/>
      <c r="G286" s="130"/>
      <c r="H286" s="129"/>
      <c r="I286" s="130"/>
      <c r="J286" s="2"/>
      <c r="K286" s="140"/>
      <c r="L286" s="83"/>
      <c r="M286" s="239" t="s">
        <v>833</v>
      </c>
      <c r="N286" s="239"/>
      <c r="O286" s="239"/>
      <c r="P286" s="239"/>
      <c r="Q286" s="239"/>
      <c r="R286" s="239"/>
      <c r="S286" s="239"/>
      <c r="T286" s="240"/>
      <c r="U286" s="305"/>
      <c r="V286" s="307"/>
      <c r="W286" s="46"/>
      <c r="X286" s="47"/>
      <c r="Y286" s="7"/>
      <c r="Z286" s="7"/>
      <c r="AA286" s="7"/>
      <c r="AB286" s="34"/>
      <c r="AC286" s="34"/>
      <c r="AD286" s="53"/>
      <c r="AE286" s="53"/>
      <c r="AF286" s="34"/>
      <c r="AG286" s="34"/>
      <c r="AH286" s="34"/>
      <c r="AI286" s="34"/>
      <c r="AJ286" s="34"/>
      <c r="AK286" s="34"/>
      <c r="AL286" s="53"/>
      <c r="AM286" s="290"/>
      <c r="AN286" s="290"/>
      <c r="AO286" s="127"/>
      <c r="AP286" s="127"/>
      <c r="AQ286" s="127"/>
      <c r="AR286" s="128"/>
      <c r="AS286" s="178">
        <f>ROUND(ROUND(I287*S288,0)*$U$296,0)</f>
        <v>445</v>
      </c>
      <c r="AT286" s="14"/>
    </row>
    <row r="287" spans="1:46" ht="17.2" customHeight="1" x14ac:dyDescent="0.3">
      <c r="A287" s="10">
        <v>21</v>
      </c>
      <c r="B287" s="12" t="s">
        <v>16</v>
      </c>
      <c r="C287" s="51" t="s">
        <v>1676</v>
      </c>
      <c r="D287" s="129"/>
      <c r="E287" s="130"/>
      <c r="F287" s="129"/>
      <c r="G287" s="130"/>
      <c r="H287" s="129"/>
      <c r="I287" s="295">
        <f>'5療養介護(基本)'!I22</f>
        <v>922</v>
      </c>
      <c r="J287" s="295"/>
      <c r="K287" s="2" t="s">
        <v>809</v>
      </c>
      <c r="L287" s="131"/>
      <c r="M287" s="241"/>
      <c r="N287" s="241"/>
      <c r="O287" s="241"/>
      <c r="P287" s="241"/>
      <c r="Q287" s="241"/>
      <c r="R287" s="241"/>
      <c r="S287" s="241"/>
      <c r="T287" s="242"/>
      <c r="U287" s="305"/>
      <c r="V287" s="307"/>
      <c r="W287" s="281" t="s">
        <v>1160</v>
      </c>
      <c r="X287" s="282"/>
      <c r="Y287" s="282"/>
      <c r="Z287" s="282"/>
      <c r="AA287" s="282"/>
      <c r="AB287" s="247" t="s">
        <v>1159</v>
      </c>
      <c r="AC287" s="248"/>
      <c r="AD287" s="248"/>
      <c r="AE287" s="248"/>
      <c r="AF287" s="248"/>
      <c r="AG287" s="248"/>
      <c r="AH287" s="248"/>
      <c r="AI287" s="248"/>
      <c r="AJ287" s="248"/>
      <c r="AK287" s="248"/>
      <c r="AL287" s="53" t="s">
        <v>808</v>
      </c>
      <c r="AM287" s="290">
        <f>AM284</f>
        <v>0.7</v>
      </c>
      <c r="AN287" s="290"/>
      <c r="AO287" s="127"/>
      <c r="AP287" s="127"/>
      <c r="AQ287" s="127"/>
      <c r="AR287" s="128"/>
      <c r="AS287" s="178">
        <f>ROUND(ROUND(ROUND(I287*S288,0)*$U$296,0)*AM287,0)</f>
        <v>312</v>
      </c>
      <c r="AT287" s="14"/>
    </row>
    <row r="288" spans="1:46" ht="17.2" customHeight="1" x14ac:dyDescent="0.3">
      <c r="A288" s="10">
        <v>21</v>
      </c>
      <c r="B288" s="12" t="s">
        <v>17</v>
      </c>
      <c r="C288" s="51" t="s">
        <v>1675</v>
      </c>
      <c r="D288" s="129"/>
      <c r="E288" s="130"/>
      <c r="F288" s="129"/>
      <c r="G288" s="130"/>
      <c r="H288" s="129"/>
      <c r="I288" s="120"/>
      <c r="J288" s="120"/>
      <c r="K288" s="120"/>
      <c r="L288" s="121"/>
      <c r="M288" s="11"/>
      <c r="N288" s="11"/>
      <c r="O288" s="11"/>
      <c r="P288" s="11"/>
      <c r="Q288" s="11"/>
      <c r="R288" s="126" t="s">
        <v>808</v>
      </c>
      <c r="S288" s="236">
        <f>S282</f>
        <v>0.96499999999999997</v>
      </c>
      <c r="T288" s="237"/>
      <c r="U288" s="305"/>
      <c r="V288" s="307"/>
      <c r="W288" s="281"/>
      <c r="X288" s="282"/>
      <c r="Y288" s="282"/>
      <c r="Z288" s="282"/>
      <c r="AA288" s="282"/>
      <c r="AB288" s="247" t="s">
        <v>1157</v>
      </c>
      <c r="AC288" s="248"/>
      <c r="AD288" s="248"/>
      <c r="AE288" s="248"/>
      <c r="AF288" s="248"/>
      <c r="AG288" s="248"/>
      <c r="AH288" s="248"/>
      <c r="AI288" s="248"/>
      <c r="AJ288" s="248"/>
      <c r="AK288" s="248"/>
      <c r="AL288" s="53" t="s">
        <v>808</v>
      </c>
      <c r="AM288" s="290">
        <f>AM285</f>
        <v>0.5</v>
      </c>
      <c r="AN288" s="290"/>
      <c r="AO288" s="63"/>
      <c r="AP288" s="63"/>
      <c r="AQ288" s="63"/>
      <c r="AR288" s="117"/>
      <c r="AS288" s="178">
        <f>ROUND(ROUND(ROUND(I287*S288,0)*$U$296,0)*AM288,0)</f>
        <v>223</v>
      </c>
      <c r="AT288" s="14"/>
    </row>
    <row r="289" spans="1:46" ht="17.2" customHeight="1" x14ac:dyDescent="0.3">
      <c r="A289" s="10">
        <v>21</v>
      </c>
      <c r="B289" s="12" t="s">
        <v>18</v>
      </c>
      <c r="C289" s="51" t="s">
        <v>1674</v>
      </c>
      <c r="D289" s="129"/>
      <c r="E289" s="130"/>
      <c r="F289" s="129"/>
      <c r="G289" s="130"/>
      <c r="H289" s="122"/>
      <c r="I289" s="120"/>
      <c r="J289" s="120"/>
      <c r="K289" s="120"/>
      <c r="L289" s="121"/>
      <c r="M289" s="34"/>
      <c r="N289" s="76"/>
      <c r="O289" s="76"/>
      <c r="P289" s="76"/>
      <c r="Q289" s="76"/>
      <c r="R289" s="76"/>
      <c r="S289" s="76"/>
      <c r="T289" s="103"/>
      <c r="U289" s="107"/>
      <c r="V289" s="307"/>
      <c r="W289" s="9"/>
      <c r="X289" s="30"/>
      <c r="Y289" s="105"/>
      <c r="Z289" s="63"/>
      <c r="AA289" s="7"/>
      <c r="AB289" s="7"/>
      <c r="AC289" s="7"/>
      <c r="AD289" s="59"/>
      <c r="AE289" s="59"/>
      <c r="AF289" s="7"/>
      <c r="AG289" s="7"/>
      <c r="AH289" s="7"/>
      <c r="AI289" s="7"/>
      <c r="AJ289" s="7"/>
      <c r="AK289" s="7"/>
      <c r="AL289" s="59"/>
      <c r="AM289" s="249"/>
      <c r="AN289" s="250"/>
      <c r="AO289" s="241" t="s">
        <v>1166</v>
      </c>
      <c r="AP289" s="241"/>
      <c r="AQ289" s="241"/>
      <c r="AR289" s="242"/>
      <c r="AS289" s="167">
        <f>ROUND(I287*$U$296,0)-AO292</f>
        <v>456</v>
      </c>
      <c r="AT289" s="14"/>
    </row>
    <row r="290" spans="1:46" ht="17.2" customHeight="1" x14ac:dyDescent="0.3">
      <c r="A290" s="10">
        <v>21</v>
      </c>
      <c r="B290" s="12" t="s">
        <v>19</v>
      </c>
      <c r="C290" s="51" t="s">
        <v>1673</v>
      </c>
      <c r="D290" s="129"/>
      <c r="E290" s="130"/>
      <c r="F290" s="129"/>
      <c r="G290" s="130"/>
      <c r="H290" s="122"/>
      <c r="I290" s="120"/>
      <c r="J290" s="120"/>
      <c r="K290" s="120"/>
      <c r="L290" s="121"/>
      <c r="M290" s="140"/>
      <c r="N290" s="140"/>
      <c r="O290" s="140"/>
      <c r="P290" s="140"/>
      <c r="Q290" s="140"/>
      <c r="R290" s="140"/>
      <c r="S290" s="140"/>
      <c r="T290" s="83"/>
      <c r="U290" s="107"/>
      <c r="V290" s="307"/>
      <c r="W290" s="281" t="s">
        <v>1160</v>
      </c>
      <c r="X290" s="282"/>
      <c r="Y290" s="282"/>
      <c r="Z290" s="282"/>
      <c r="AA290" s="283"/>
      <c r="AB290" s="247" t="s">
        <v>1159</v>
      </c>
      <c r="AC290" s="248"/>
      <c r="AD290" s="248"/>
      <c r="AE290" s="248"/>
      <c r="AF290" s="248"/>
      <c r="AG290" s="248"/>
      <c r="AH290" s="248"/>
      <c r="AI290" s="248"/>
      <c r="AJ290" s="248"/>
      <c r="AK290" s="248"/>
      <c r="AL290" s="126" t="s">
        <v>808</v>
      </c>
      <c r="AM290" s="255">
        <f>AM287</f>
        <v>0.7</v>
      </c>
      <c r="AN290" s="289"/>
      <c r="AO290" s="262"/>
      <c r="AP290" s="241"/>
      <c r="AQ290" s="241"/>
      <c r="AR290" s="242"/>
      <c r="AS290" s="167">
        <f>ROUND(ROUND(I287*$U$296,0)*AM290,0)-AO292</f>
        <v>318</v>
      </c>
      <c r="AT290" s="14"/>
    </row>
    <row r="291" spans="1:46" ht="17.2" customHeight="1" x14ac:dyDescent="0.3">
      <c r="A291" s="10">
        <v>21</v>
      </c>
      <c r="B291" s="12" t="s">
        <v>20</v>
      </c>
      <c r="C291" s="51" t="s">
        <v>1672</v>
      </c>
      <c r="D291" s="129"/>
      <c r="E291" s="130"/>
      <c r="F291" s="129"/>
      <c r="G291" s="130"/>
      <c r="H291" s="122"/>
      <c r="I291" s="120"/>
      <c r="J291" s="120"/>
      <c r="K291" s="120"/>
      <c r="L291" s="121"/>
      <c r="M291" s="140"/>
      <c r="N291" s="140"/>
      <c r="O291" s="140"/>
      <c r="P291" s="140"/>
      <c r="Q291" s="140"/>
      <c r="R291" s="140"/>
      <c r="S291" s="140"/>
      <c r="T291" s="83"/>
      <c r="U291" s="107"/>
      <c r="V291" s="307"/>
      <c r="W291" s="281"/>
      <c r="X291" s="282"/>
      <c r="Y291" s="282"/>
      <c r="Z291" s="282"/>
      <c r="AA291" s="283"/>
      <c r="AB291" s="247" t="s">
        <v>1157</v>
      </c>
      <c r="AC291" s="248"/>
      <c r="AD291" s="248"/>
      <c r="AE291" s="248"/>
      <c r="AF291" s="248"/>
      <c r="AG291" s="248"/>
      <c r="AH291" s="248"/>
      <c r="AI291" s="248"/>
      <c r="AJ291" s="248"/>
      <c r="AK291" s="248"/>
      <c r="AL291" s="53" t="s">
        <v>808</v>
      </c>
      <c r="AM291" s="290">
        <f>AM288</f>
        <v>0.5</v>
      </c>
      <c r="AN291" s="291"/>
      <c r="AO291" s="134"/>
      <c r="AP291" s="130"/>
      <c r="AQ291" s="130"/>
      <c r="AR291" s="131"/>
      <c r="AS291" s="167">
        <f>ROUND(ROUND(I287*$U$296,0)*AM291,0)-AO292</f>
        <v>226</v>
      </c>
      <c r="AT291" s="14"/>
    </row>
    <row r="292" spans="1:46" ht="17.2" customHeight="1" x14ac:dyDescent="0.3">
      <c r="A292" s="10">
        <v>21</v>
      </c>
      <c r="B292" s="12" t="s">
        <v>21</v>
      </c>
      <c r="C292" s="51" t="s">
        <v>1671</v>
      </c>
      <c r="D292" s="129"/>
      <c r="E292" s="130"/>
      <c r="F292" s="129"/>
      <c r="G292" s="130"/>
      <c r="H292" s="122"/>
      <c r="I292" s="120"/>
      <c r="J292" s="120"/>
      <c r="K292" s="120"/>
      <c r="L292" s="121"/>
      <c r="M292" s="239" t="s">
        <v>833</v>
      </c>
      <c r="N292" s="239"/>
      <c r="O292" s="239"/>
      <c r="P292" s="239"/>
      <c r="Q292" s="239"/>
      <c r="R292" s="239"/>
      <c r="S292" s="239"/>
      <c r="T292" s="240"/>
      <c r="U292" s="107"/>
      <c r="V292" s="307"/>
      <c r="W292" s="46"/>
      <c r="X292" s="47"/>
      <c r="Y292" s="7"/>
      <c r="Z292" s="7"/>
      <c r="AA292" s="7"/>
      <c r="AB292" s="7"/>
      <c r="AC292" s="7"/>
      <c r="AD292" s="59"/>
      <c r="AE292" s="59"/>
      <c r="AF292" s="7"/>
      <c r="AG292" s="7"/>
      <c r="AH292" s="7"/>
      <c r="AI292" s="7"/>
      <c r="AJ292" s="7"/>
      <c r="AK292" s="7"/>
      <c r="AL292" s="59"/>
      <c r="AM292" s="249"/>
      <c r="AN292" s="250"/>
      <c r="AO292" s="36">
        <f>AO280</f>
        <v>5</v>
      </c>
      <c r="AP292" s="69" t="s">
        <v>1162</v>
      </c>
      <c r="AQ292" s="130"/>
      <c r="AR292" s="131"/>
      <c r="AS292" s="167">
        <f>ROUND(ROUND(I287*S294,0)*$U$296,0)-AO292</f>
        <v>440</v>
      </c>
      <c r="AT292" s="14"/>
    </row>
    <row r="293" spans="1:46" ht="17.2" customHeight="1" x14ac:dyDescent="0.3">
      <c r="A293" s="10">
        <v>21</v>
      </c>
      <c r="B293" s="12" t="s">
        <v>22</v>
      </c>
      <c r="C293" s="51" t="s">
        <v>1670</v>
      </c>
      <c r="D293" s="129"/>
      <c r="E293" s="130"/>
      <c r="F293" s="129"/>
      <c r="G293" s="130"/>
      <c r="H293" s="122"/>
      <c r="I293" s="120"/>
      <c r="J293" s="120"/>
      <c r="K293" s="120"/>
      <c r="L293" s="121"/>
      <c r="M293" s="241"/>
      <c r="N293" s="241"/>
      <c r="O293" s="241"/>
      <c r="P293" s="241"/>
      <c r="Q293" s="241"/>
      <c r="R293" s="241"/>
      <c r="S293" s="241"/>
      <c r="T293" s="242"/>
      <c r="U293" s="107"/>
      <c r="V293" s="307"/>
      <c r="W293" s="281" t="s">
        <v>1160</v>
      </c>
      <c r="X293" s="282"/>
      <c r="Y293" s="282"/>
      <c r="Z293" s="282"/>
      <c r="AA293" s="283"/>
      <c r="AB293" s="247" t="s">
        <v>1159</v>
      </c>
      <c r="AC293" s="248"/>
      <c r="AD293" s="248"/>
      <c r="AE293" s="248"/>
      <c r="AF293" s="248"/>
      <c r="AG293" s="248"/>
      <c r="AH293" s="248"/>
      <c r="AI293" s="248"/>
      <c r="AJ293" s="248"/>
      <c r="AK293" s="248"/>
      <c r="AL293" s="126" t="s">
        <v>808</v>
      </c>
      <c r="AM293" s="255">
        <f>AM290</f>
        <v>0.7</v>
      </c>
      <c r="AN293" s="289"/>
      <c r="AO293" s="44"/>
      <c r="AP293" s="130"/>
      <c r="AQ293" s="130"/>
      <c r="AR293" s="131"/>
      <c r="AS293" s="167">
        <f>ROUND(ROUND(ROUND(I287*S294,0)*$U$296,0)*AM293,0)-AO292</f>
        <v>307</v>
      </c>
      <c r="AT293" s="14"/>
    </row>
    <row r="294" spans="1:46" ht="17.2" customHeight="1" x14ac:dyDescent="0.3">
      <c r="A294" s="10">
        <v>21</v>
      </c>
      <c r="B294" s="12" t="s">
        <v>23</v>
      </c>
      <c r="C294" s="51" t="s">
        <v>1669</v>
      </c>
      <c r="D294" s="129"/>
      <c r="E294" s="130"/>
      <c r="F294" s="129"/>
      <c r="G294" s="130"/>
      <c r="H294" s="122"/>
      <c r="I294" s="120"/>
      <c r="J294" s="120"/>
      <c r="K294" s="120"/>
      <c r="L294" s="121"/>
      <c r="M294" s="11"/>
      <c r="N294" s="11"/>
      <c r="O294" s="11"/>
      <c r="P294" s="11"/>
      <c r="Q294" s="11"/>
      <c r="R294" s="126" t="s">
        <v>808</v>
      </c>
      <c r="S294" s="236">
        <f>S288</f>
        <v>0.96499999999999997</v>
      </c>
      <c r="T294" s="237"/>
      <c r="U294" s="107"/>
      <c r="V294" s="307"/>
      <c r="W294" s="292"/>
      <c r="X294" s="293"/>
      <c r="Y294" s="293"/>
      <c r="Z294" s="293"/>
      <c r="AA294" s="294"/>
      <c r="AB294" s="247" t="s">
        <v>1157</v>
      </c>
      <c r="AC294" s="248"/>
      <c r="AD294" s="248"/>
      <c r="AE294" s="248"/>
      <c r="AF294" s="248"/>
      <c r="AG294" s="248"/>
      <c r="AH294" s="248"/>
      <c r="AI294" s="248"/>
      <c r="AJ294" s="248"/>
      <c r="AK294" s="248"/>
      <c r="AL294" s="59" t="s">
        <v>808</v>
      </c>
      <c r="AM294" s="249">
        <f>AM291</f>
        <v>0.5</v>
      </c>
      <c r="AN294" s="250"/>
      <c r="AO294" s="42"/>
      <c r="AP294" s="149"/>
      <c r="AQ294" s="149"/>
      <c r="AR294" s="150"/>
      <c r="AS294" s="167">
        <f>ROUND(ROUND(ROUND(I287*S294,0)*$U$296,0)*AM294,0)-AO292</f>
        <v>218</v>
      </c>
      <c r="AT294" s="14"/>
    </row>
    <row r="295" spans="1:46" ht="17.2" customHeight="1" x14ac:dyDescent="0.3">
      <c r="A295" s="10">
        <v>21</v>
      </c>
      <c r="B295" s="12" t="s">
        <v>24</v>
      </c>
      <c r="C295" s="51" t="s">
        <v>1668</v>
      </c>
      <c r="D295" s="129"/>
      <c r="E295" s="130"/>
      <c r="F295" s="129"/>
      <c r="G295" s="130"/>
      <c r="H295" s="243" t="s">
        <v>897</v>
      </c>
      <c r="I295" s="239"/>
      <c r="J295" s="239"/>
      <c r="K295" s="239"/>
      <c r="L295" s="240"/>
      <c r="M295" s="34"/>
      <c r="N295" s="76"/>
      <c r="O295" s="76"/>
      <c r="P295" s="76"/>
      <c r="Q295" s="76"/>
      <c r="R295" s="76"/>
      <c r="S295" s="76"/>
      <c r="T295" s="103"/>
      <c r="U295" s="296" t="s">
        <v>808</v>
      </c>
      <c r="V295" s="303"/>
      <c r="W295" s="9"/>
      <c r="X295" s="30"/>
      <c r="Y295" s="105"/>
      <c r="Z295" s="63"/>
      <c r="AA295" s="7"/>
      <c r="AB295" s="34"/>
      <c r="AC295" s="34"/>
      <c r="AD295" s="53"/>
      <c r="AE295" s="53"/>
      <c r="AF295" s="34"/>
      <c r="AG295" s="34"/>
      <c r="AH295" s="34"/>
      <c r="AI295" s="34"/>
      <c r="AJ295" s="34"/>
      <c r="AK295" s="34"/>
      <c r="AL295" s="53"/>
      <c r="AM295" s="290"/>
      <c r="AN295" s="290"/>
      <c r="AO295" s="127"/>
      <c r="AP295" s="127"/>
      <c r="AQ295" s="127"/>
      <c r="AR295" s="128"/>
      <c r="AS295" s="178">
        <f>ROUND(I299*$U$296,0)</f>
        <v>438</v>
      </c>
      <c r="AT295" s="14"/>
    </row>
    <row r="296" spans="1:46" ht="17.2" customHeight="1" x14ac:dyDescent="0.3">
      <c r="A296" s="10">
        <v>21</v>
      </c>
      <c r="B296" s="12" t="s">
        <v>25</v>
      </c>
      <c r="C296" s="51" t="s">
        <v>1667</v>
      </c>
      <c r="D296" s="129"/>
      <c r="E296" s="130"/>
      <c r="F296" s="129"/>
      <c r="G296" s="130"/>
      <c r="H296" s="262"/>
      <c r="I296" s="241"/>
      <c r="J296" s="241"/>
      <c r="K296" s="241"/>
      <c r="L296" s="242"/>
      <c r="M296" s="140"/>
      <c r="N296" s="140"/>
      <c r="O296" s="140"/>
      <c r="P296" s="140"/>
      <c r="Q296" s="140"/>
      <c r="R296" s="140"/>
      <c r="S296" s="140"/>
      <c r="T296" s="83"/>
      <c r="U296" s="287">
        <v>0.5</v>
      </c>
      <c r="V296" s="288"/>
      <c r="W296" s="281" t="s">
        <v>1160</v>
      </c>
      <c r="X296" s="282"/>
      <c r="Y296" s="282"/>
      <c r="Z296" s="282"/>
      <c r="AA296" s="282"/>
      <c r="AB296" s="247" t="s">
        <v>1159</v>
      </c>
      <c r="AC296" s="248"/>
      <c r="AD296" s="248"/>
      <c r="AE296" s="248"/>
      <c r="AF296" s="248"/>
      <c r="AG296" s="248"/>
      <c r="AH296" s="248"/>
      <c r="AI296" s="248"/>
      <c r="AJ296" s="248"/>
      <c r="AK296" s="248"/>
      <c r="AL296" s="53" t="s">
        <v>808</v>
      </c>
      <c r="AM296" s="290">
        <f>AM293</f>
        <v>0.7</v>
      </c>
      <c r="AN296" s="290"/>
      <c r="AO296" s="127"/>
      <c r="AP296" s="127"/>
      <c r="AQ296" s="127"/>
      <c r="AR296" s="128"/>
      <c r="AS296" s="178">
        <f>ROUND(ROUND(I299*$U$296,0)*AM296,0)</f>
        <v>307</v>
      </c>
      <c r="AT296" s="14"/>
    </row>
    <row r="297" spans="1:46" ht="17.2" customHeight="1" x14ac:dyDescent="0.3">
      <c r="A297" s="10">
        <v>21</v>
      </c>
      <c r="B297" s="12" t="s">
        <v>26</v>
      </c>
      <c r="C297" s="51" t="s">
        <v>1666</v>
      </c>
      <c r="D297" s="129"/>
      <c r="E297" s="130"/>
      <c r="F297" s="129"/>
      <c r="G297" s="130"/>
      <c r="H297" s="44"/>
      <c r="I297" s="2"/>
      <c r="J297" s="2"/>
      <c r="K297" s="2"/>
      <c r="L297" s="43"/>
      <c r="M297" s="140"/>
      <c r="N297" s="140"/>
      <c r="O297" s="140"/>
      <c r="P297" s="140"/>
      <c r="Q297" s="140"/>
      <c r="R297" s="140"/>
      <c r="S297" s="140"/>
      <c r="T297" s="83"/>
      <c r="U297" s="107"/>
      <c r="V297" s="112"/>
      <c r="W297" s="281"/>
      <c r="X297" s="282"/>
      <c r="Y297" s="282"/>
      <c r="Z297" s="282"/>
      <c r="AA297" s="282"/>
      <c r="AB297" s="247" t="s">
        <v>1157</v>
      </c>
      <c r="AC297" s="248"/>
      <c r="AD297" s="248"/>
      <c r="AE297" s="248"/>
      <c r="AF297" s="248"/>
      <c r="AG297" s="248"/>
      <c r="AH297" s="248"/>
      <c r="AI297" s="248"/>
      <c r="AJ297" s="248"/>
      <c r="AK297" s="248"/>
      <c r="AL297" s="53" t="s">
        <v>808</v>
      </c>
      <c r="AM297" s="290">
        <f>AM294</f>
        <v>0.5</v>
      </c>
      <c r="AN297" s="290"/>
      <c r="AO297" s="127"/>
      <c r="AP297" s="127"/>
      <c r="AQ297" s="127"/>
      <c r="AR297" s="128"/>
      <c r="AS297" s="178">
        <f>ROUND(ROUND(I299*$U$296,0)*AM297,0)</f>
        <v>219</v>
      </c>
      <c r="AT297" s="14"/>
    </row>
    <row r="298" spans="1:46" ht="17.2" customHeight="1" x14ac:dyDescent="0.3">
      <c r="A298" s="10">
        <v>21</v>
      </c>
      <c r="B298" s="12" t="s">
        <v>27</v>
      </c>
      <c r="C298" s="51" t="s">
        <v>1665</v>
      </c>
      <c r="D298" s="129"/>
      <c r="E298" s="130"/>
      <c r="F298" s="129"/>
      <c r="G298" s="130"/>
      <c r="H298" s="44"/>
      <c r="I298" s="2"/>
      <c r="J298" s="2"/>
      <c r="K298" s="140"/>
      <c r="L298" s="83"/>
      <c r="M298" s="239" t="s">
        <v>837</v>
      </c>
      <c r="N298" s="239"/>
      <c r="O298" s="239"/>
      <c r="P298" s="239"/>
      <c r="Q298" s="239"/>
      <c r="R298" s="239"/>
      <c r="S298" s="239"/>
      <c r="T298" s="240"/>
      <c r="U298" s="107"/>
      <c r="V298" s="112"/>
      <c r="W298" s="46"/>
      <c r="X298" s="47"/>
      <c r="Y298" s="7"/>
      <c r="Z298" s="7"/>
      <c r="AA298" s="7"/>
      <c r="AB298" s="34"/>
      <c r="AC298" s="34"/>
      <c r="AD298" s="53"/>
      <c r="AE298" s="53"/>
      <c r="AF298" s="34"/>
      <c r="AG298" s="34"/>
      <c r="AH298" s="34"/>
      <c r="AI298" s="34"/>
      <c r="AJ298" s="34"/>
      <c r="AK298" s="34"/>
      <c r="AL298" s="53"/>
      <c r="AM298" s="290"/>
      <c r="AN298" s="290"/>
      <c r="AO298" s="127"/>
      <c r="AP298" s="127"/>
      <c r="AQ298" s="127"/>
      <c r="AR298" s="128"/>
      <c r="AS298" s="178">
        <f>ROUND(ROUND(I299*S300,0)*$U$296,0)</f>
        <v>422</v>
      </c>
      <c r="AT298" s="14"/>
    </row>
    <row r="299" spans="1:46" ht="17.2" customHeight="1" x14ac:dyDescent="0.3">
      <c r="A299" s="10">
        <v>21</v>
      </c>
      <c r="B299" s="12" t="s">
        <v>28</v>
      </c>
      <c r="C299" s="51" t="s">
        <v>1664</v>
      </c>
      <c r="D299" s="129"/>
      <c r="E299" s="130"/>
      <c r="F299" s="129"/>
      <c r="G299" s="130"/>
      <c r="H299" s="44"/>
      <c r="I299" s="295">
        <f>'5療養介護(基本)'!I34</f>
        <v>875</v>
      </c>
      <c r="J299" s="295"/>
      <c r="K299" s="2" t="s">
        <v>809</v>
      </c>
      <c r="L299" s="43"/>
      <c r="M299" s="241"/>
      <c r="N299" s="241"/>
      <c r="O299" s="241"/>
      <c r="P299" s="241"/>
      <c r="Q299" s="241"/>
      <c r="R299" s="241"/>
      <c r="S299" s="241"/>
      <c r="T299" s="242"/>
      <c r="U299" s="107"/>
      <c r="V299" s="112"/>
      <c r="W299" s="281" t="s">
        <v>871</v>
      </c>
      <c r="X299" s="282"/>
      <c r="Y299" s="282"/>
      <c r="Z299" s="282"/>
      <c r="AA299" s="282"/>
      <c r="AB299" s="247" t="s">
        <v>870</v>
      </c>
      <c r="AC299" s="248"/>
      <c r="AD299" s="248"/>
      <c r="AE299" s="248"/>
      <c r="AF299" s="248"/>
      <c r="AG299" s="248"/>
      <c r="AH299" s="248"/>
      <c r="AI299" s="248"/>
      <c r="AJ299" s="248"/>
      <c r="AK299" s="248"/>
      <c r="AL299" s="53" t="s">
        <v>810</v>
      </c>
      <c r="AM299" s="290">
        <f>AM296</f>
        <v>0.7</v>
      </c>
      <c r="AN299" s="290"/>
      <c r="AO299" s="127"/>
      <c r="AP299" s="127"/>
      <c r="AQ299" s="127"/>
      <c r="AR299" s="128"/>
      <c r="AS299" s="178">
        <f>ROUND(ROUND(ROUND(I299*S300,0)*$U$296,0)*AM299,0)</f>
        <v>295</v>
      </c>
      <c r="AT299" s="14"/>
    </row>
    <row r="300" spans="1:46" ht="17.2" customHeight="1" x14ac:dyDescent="0.3">
      <c r="A300" s="10">
        <v>21</v>
      </c>
      <c r="B300" s="12" t="s">
        <v>29</v>
      </c>
      <c r="C300" s="51" t="s">
        <v>1663</v>
      </c>
      <c r="D300" s="129"/>
      <c r="E300" s="130"/>
      <c r="F300" s="129"/>
      <c r="G300" s="130"/>
      <c r="H300" s="44"/>
      <c r="I300" s="2"/>
      <c r="J300" s="2"/>
      <c r="K300" s="2"/>
      <c r="L300" s="43"/>
      <c r="M300" s="11"/>
      <c r="N300" s="11"/>
      <c r="O300" s="11"/>
      <c r="P300" s="11"/>
      <c r="Q300" s="11"/>
      <c r="R300" s="126" t="s">
        <v>810</v>
      </c>
      <c r="S300" s="236">
        <f>S294</f>
        <v>0.96499999999999997</v>
      </c>
      <c r="T300" s="237"/>
      <c r="U300" s="107"/>
      <c r="V300" s="112"/>
      <c r="W300" s="281"/>
      <c r="X300" s="282"/>
      <c r="Y300" s="282"/>
      <c r="Z300" s="282"/>
      <c r="AA300" s="282"/>
      <c r="AB300" s="247" t="s">
        <v>868</v>
      </c>
      <c r="AC300" s="248"/>
      <c r="AD300" s="248"/>
      <c r="AE300" s="248"/>
      <c r="AF300" s="248"/>
      <c r="AG300" s="248"/>
      <c r="AH300" s="248"/>
      <c r="AI300" s="248"/>
      <c r="AJ300" s="248"/>
      <c r="AK300" s="248"/>
      <c r="AL300" s="53" t="s">
        <v>810</v>
      </c>
      <c r="AM300" s="290">
        <f>AM297</f>
        <v>0.5</v>
      </c>
      <c r="AN300" s="290"/>
      <c r="AO300" s="63"/>
      <c r="AP300" s="63"/>
      <c r="AQ300" s="63"/>
      <c r="AR300" s="117"/>
      <c r="AS300" s="178">
        <f>ROUND(ROUND(ROUND(I299*S300,0)*$U$296,0)*AM300,0)</f>
        <v>211</v>
      </c>
      <c r="AT300" s="14"/>
    </row>
    <row r="301" spans="1:46" ht="17.2" customHeight="1" x14ac:dyDescent="0.3">
      <c r="A301" s="10">
        <v>21</v>
      </c>
      <c r="B301" s="12" t="s">
        <v>30</v>
      </c>
      <c r="C301" s="51" t="s">
        <v>1662</v>
      </c>
      <c r="D301" s="129"/>
      <c r="E301" s="130"/>
      <c r="F301" s="129"/>
      <c r="G301" s="130"/>
      <c r="H301" s="44"/>
      <c r="I301" s="2"/>
      <c r="J301" s="2"/>
      <c r="K301" s="2"/>
      <c r="L301" s="43"/>
      <c r="M301" s="34"/>
      <c r="N301" s="76"/>
      <c r="O301" s="76"/>
      <c r="P301" s="76"/>
      <c r="Q301" s="76"/>
      <c r="R301" s="76"/>
      <c r="S301" s="76"/>
      <c r="T301" s="103"/>
      <c r="U301" s="107"/>
      <c r="V301" s="112"/>
      <c r="W301" s="9"/>
      <c r="X301" s="30"/>
      <c r="Y301" s="105"/>
      <c r="Z301" s="63"/>
      <c r="AA301" s="7"/>
      <c r="AB301" s="7"/>
      <c r="AC301" s="7"/>
      <c r="AD301" s="59"/>
      <c r="AE301" s="59"/>
      <c r="AF301" s="7"/>
      <c r="AG301" s="7"/>
      <c r="AH301" s="7"/>
      <c r="AI301" s="7"/>
      <c r="AJ301" s="7"/>
      <c r="AK301" s="7"/>
      <c r="AL301" s="59"/>
      <c r="AM301" s="249"/>
      <c r="AN301" s="250"/>
      <c r="AO301" s="241" t="s">
        <v>877</v>
      </c>
      <c r="AP301" s="241"/>
      <c r="AQ301" s="241"/>
      <c r="AR301" s="242"/>
      <c r="AS301" s="167">
        <f>ROUND(I299*$U$296,0)-AO304</f>
        <v>433</v>
      </c>
      <c r="AT301" s="14"/>
    </row>
    <row r="302" spans="1:46" ht="17.2" customHeight="1" x14ac:dyDescent="0.3">
      <c r="A302" s="10">
        <v>21</v>
      </c>
      <c r="B302" s="12" t="s">
        <v>31</v>
      </c>
      <c r="C302" s="51" t="s">
        <v>1661</v>
      </c>
      <c r="D302" s="129"/>
      <c r="E302" s="130"/>
      <c r="F302" s="129"/>
      <c r="G302" s="130"/>
      <c r="H302" s="44"/>
      <c r="I302" s="2"/>
      <c r="J302" s="2"/>
      <c r="K302" s="2"/>
      <c r="L302" s="43"/>
      <c r="M302" s="140"/>
      <c r="N302" s="140"/>
      <c r="O302" s="140"/>
      <c r="P302" s="140"/>
      <c r="Q302" s="140"/>
      <c r="R302" s="140"/>
      <c r="S302" s="140"/>
      <c r="T302" s="83"/>
      <c r="U302" s="107"/>
      <c r="V302" s="112"/>
      <c r="W302" s="281" t="s">
        <v>871</v>
      </c>
      <c r="X302" s="282"/>
      <c r="Y302" s="282"/>
      <c r="Z302" s="282"/>
      <c r="AA302" s="283"/>
      <c r="AB302" s="247" t="s">
        <v>870</v>
      </c>
      <c r="AC302" s="248"/>
      <c r="AD302" s="248"/>
      <c r="AE302" s="248"/>
      <c r="AF302" s="248"/>
      <c r="AG302" s="248"/>
      <c r="AH302" s="248"/>
      <c r="AI302" s="248"/>
      <c r="AJ302" s="248"/>
      <c r="AK302" s="248"/>
      <c r="AL302" s="126" t="s">
        <v>810</v>
      </c>
      <c r="AM302" s="255">
        <f>AM299</f>
        <v>0.7</v>
      </c>
      <c r="AN302" s="289"/>
      <c r="AO302" s="262"/>
      <c r="AP302" s="241"/>
      <c r="AQ302" s="241"/>
      <c r="AR302" s="242"/>
      <c r="AS302" s="167">
        <f>ROUND(ROUND(I299*$U$296,0)*AM302,0)-AO304</f>
        <v>302</v>
      </c>
      <c r="AT302" s="14"/>
    </row>
    <row r="303" spans="1:46" ht="17.2" customHeight="1" x14ac:dyDescent="0.3">
      <c r="A303" s="10">
        <v>21</v>
      </c>
      <c r="B303" s="12" t="s">
        <v>32</v>
      </c>
      <c r="C303" s="51" t="s">
        <v>1660</v>
      </c>
      <c r="D303" s="129"/>
      <c r="E303" s="130"/>
      <c r="F303" s="129"/>
      <c r="G303" s="130"/>
      <c r="H303" s="44"/>
      <c r="I303" s="2"/>
      <c r="J303" s="2"/>
      <c r="K303" s="2"/>
      <c r="L303" s="43"/>
      <c r="M303" s="140"/>
      <c r="N303" s="140"/>
      <c r="O303" s="140"/>
      <c r="P303" s="140"/>
      <c r="Q303" s="140"/>
      <c r="R303" s="140"/>
      <c r="S303" s="140"/>
      <c r="T303" s="83"/>
      <c r="U303" s="107"/>
      <c r="V303" s="112"/>
      <c r="W303" s="281"/>
      <c r="X303" s="282"/>
      <c r="Y303" s="282"/>
      <c r="Z303" s="282"/>
      <c r="AA303" s="283"/>
      <c r="AB303" s="247" t="s">
        <v>868</v>
      </c>
      <c r="AC303" s="248"/>
      <c r="AD303" s="248"/>
      <c r="AE303" s="248"/>
      <c r="AF303" s="248"/>
      <c r="AG303" s="248"/>
      <c r="AH303" s="248"/>
      <c r="AI303" s="248"/>
      <c r="AJ303" s="248"/>
      <c r="AK303" s="248"/>
      <c r="AL303" s="53" t="s">
        <v>810</v>
      </c>
      <c r="AM303" s="290">
        <f>AM300</f>
        <v>0.5</v>
      </c>
      <c r="AN303" s="291"/>
      <c r="AO303" s="134"/>
      <c r="AP303" s="130"/>
      <c r="AQ303" s="130"/>
      <c r="AR303" s="131"/>
      <c r="AS303" s="167">
        <f>ROUND(ROUND(I299*$U$296,0)*AM303,0)-AO304</f>
        <v>214</v>
      </c>
      <c r="AT303" s="14"/>
    </row>
    <row r="304" spans="1:46" ht="17.2" customHeight="1" x14ac:dyDescent="0.3">
      <c r="A304" s="10">
        <v>21</v>
      </c>
      <c r="B304" s="12" t="s">
        <v>33</v>
      </c>
      <c r="C304" s="51" t="s">
        <v>1659</v>
      </c>
      <c r="D304" s="129"/>
      <c r="E304" s="130"/>
      <c r="F304" s="129"/>
      <c r="G304" s="130"/>
      <c r="H304" s="44"/>
      <c r="I304" s="2"/>
      <c r="J304" s="36"/>
      <c r="K304" s="36"/>
      <c r="L304" s="43"/>
      <c r="M304" s="239" t="s">
        <v>837</v>
      </c>
      <c r="N304" s="239"/>
      <c r="O304" s="239"/>
      <c r="P304" s="239"/>
      <c r="Q304" s="239"/>
      <c r="R304" s="239"/>
      <c r="S304" s="239"/>
      <c r="T304" s="240"/>
      <c r="U304" s="107"/>
      <c r="V304" s="112"/>
      <c r="W304" s="46"/>
      <c r="X304" s="47"/>
      <c r="Y304" s="7"/>
      <c r="Z304" s="7"/>
      <c r="AA304" s="7"/>
      <c r="AB304" s="7"/>
      <c r="AC304" s="7"/>
      <c r="AD304" s="59"/>
      <c r="AE304" s="59"/>
      <c r="AF304" s="7"/>
      <c r="AG304" s="7"/>
      <c r="AH304" s="7"/>
      <c r="AI304" s="7"/>
      <c r="AJ304" s="7"/>
      <c r="AK304" s="7"/>
      <c r="AL304" s="59"/>
      <c r="AM304" s="249"/>
      <c r="AN304" s="250"/>
      <c r="AO304" s="36">
        <f>AO292</f>
        <v>5</v>
      </c>
      <c r="AP304" s="69" t="s">
        <v>873</v>
      </c>
      <c r="AQ304" s="130"/>
      <c r="AR304" s="131"/>
      <c r="AS304" s="167">
        <f>ROUND(ROUND(I299*S306,0)*$U$296,0)-AO304</f>
        <v>417</v>
      </c>
      <c r="AT304" s="14"/>
    </row>
    <row r="305" spans="1:46" ht="17.2" customHeight="1" x14ac:dyDescent="0.3">
      <c r="A305" s="10">
        <v>21</v>
      </c>
      <c r="B305" s="12" t="s">
        <v>34</v>
      </c>
      <c r="C305" s="51" t="s">
        <v>1658</v>
      </c>
      <c r="D305" s="129"/>
      <c r="E305" s="130"/>
      <c r="F305" s="129"/>
      <c r="G305" s="130"/>
      <c r="H305" s="44"/>
      <c r="I305" s="2"/>
      <c r="J305" s="2"/>
      <c r="K305" s="2"/>
      <c r="L305" s="43"/>
      <c r="M305" s="241"/>
      <c r="N305" s="241"/>
      <c r="O305" s="241"/>
      <c r="P305" s="241"/>
      <c r="Q305" s="241"/>
      <c r="R305" s="241"/>
      <c r="S305" s="241"/>
      <c r="T305" s="242"/>
      <c r="U305" s="107"/>
      <c r="V305" s="112"/>
      <c r="W305" s="281" t="s">
        <v>871</v>
      </c>
      <c r="X305" s="282"/>
      <c r="Y305" s="282"/>
      <c r="Z305" s="282"/>
      <c r="AA305" s="283"/>
      <c r="AB305" s="247" t="s">
        <v>870</v>
      </c>
      <c r="AC305" s="248"/>
      <c r="AD305" s="248"/>
      <c r="AE305" s="248"/>
      <c r="AF305" s="248"/>
      <c r="AG305" s="248"/>
      <c r="AH305" s="248"/>
      <c r="AI305" s="248"/>
      <c r="AJ305" s="248"/>
      <c r="AK305" s="248"/>
      <c r="AL305" s="126" t="s">
        <v>810</v>
      </c>
      <c r="AM305" s="255">
        <f>AM302</f>
        <v>0.7</v>
      </c>
      <c r="AN305" s="289"/>
      <c r="AO305" s="44"/>
      <c r="AP305" s="130"/>
      <c r="AQ305" s="130"/>
      <c r="AR305" s="131"/>
      <c r="AS305" s="167">
        <f>ROUND(ROUND(ROUND(I299*S306,0)*$U$296,0)*AM305,0)-AO304</f>
        <v>290</v>
      </c>
      <c r="AT305" s="14"/>
    </row>
    <row r="306" spans="1:46" ht="17.2" customHeight="1" x14ac:dyDescent="0.3">
      <c r="A306" s="10">
        <v>21</v>
      </c>
      <c r="B306" s="12" t="s">
        <v>35</v>
      </c>
      <c r="C306" s="51" t="s">
        <v>1657</v>
      </c>
      <c r="D306" s="129"/>
      <c r="E306" s="130"/>
      <c r="F306" s="129"/>
      <c r="G306" s="130"/>
      <c r="H306" s="44"/>
      <c r="I306" s="2"/>
      <c r="J306" s="2"/>
      <c r="K306" s="2"/>
      <c r="L306" s="43"/>
      <c r="M306" s="11"/>
      <c r="N306" s="11"/>
      <c r="O306" s="11"/>
      <c r="P306" s="11"/>
      <c r="Q306" s="11"/>
      <c r="R306" s="126" t="s">
        <v>810</v>
      </c>
      <c r="S306" s="236">
        <f>S300</f>
        <v>0.96499999999999997</v>
      </c>
      <c r="T306" s="237"/>
      <c r="U306" s="107"/>
      <c r="V306" s="112"/>
      <c r="W306" s="292"/>
      <c r="X306" s="293"/>
      <c r="Y306" s="293"/>
      <c r="Z306" s="293"/>
      <c r="AA306" s="294"/>
      <c r="AB306" s="247" t="s">
        <v>868</v>
      </c>
      <c r="AC306" s="248"/>
      <c r="AD306" s="248"/>
      <c r="AE306" s="248"/>
      <c r="AF306" s="248"/>
      <c r="AG306" s="248"/>
      <c r="AH306" s="248"/>
      <c r="AI306" s="248"/>
      <c r="AJ306" s="248"/>
      <c r="AK306" s="248"/>
      <c r="AL306" s="59" t="s">
        <v>810</v>
      </c>
      <c r="AM306" s="249">
        <f>AM303</f>
        <v>0.5</v>
      </c>
      <c r="AN306" s="250"/>
      <c r="AO306" s="42"/>
      <c r="AP306" s="149"/>
      <c r="AQ306" s="149"/>
      <c r="AR306" s="150"/>
      <c r="AS306" s="167">
        <f>ROUND(ROUND(ROUND(I299*S306,0)*$U$296,0)*AM306,0)-AO304</f>
        <v>206</v>
      </c>
      <c r="AT306" s="14"/>
    </row>
    <row r="307" spans="1:46" ht="17.2" customHeight="1" x14ac:dyDescent="0.3">
      <c r="A307" s="10">
        <v>21</v>
      </c>
      <c r="B307" s="12" t="s">
        <v>36</v>
      </c>
      <c r="C307" s="51" t="s">
        <v>1656</v>
      </c>
      <c r="D307" s="129"/>
      <c r="E307" s="130"/>
      <c r="F307" s="129"/>
      <c r="G307" s="130"/>
      <c r="H307" s="243" t="s">
        <v>884</v>
      </c>
      <c r="I307" s="239"/>
      <c r="J307" s="239"/>
      <c r="K307" s="239"/>
      <c r="L307" s="240"/>
      <c r="M307" s="34"/>
      <c r="N307" s="76"/>
      <c r="O307" s="76"/>
      <c r="P307" s="76"/>
      <c r="Q307" s="76"/>
      <c r="R307" s="76"/>
      <c r="S307" s="76"/>
      <c r="T307" s="103"/>
      <c r="U307" s="107"/>
      <c r="V307" s="112"/>
      <c r="W307" s="9"/>
      <c r="X307" s="30"/>
      <c r="Y307" s="105"/>
      <c r="Z307" s="63"/>
      <c r="AA307" s="7"/>
      <c r="AB307" s="34"/>
      <c r="AC307" s="34"/>
      <c r="AD307" s="53"/>
      <c r="AE307" s="53"/>
      <c r="AF307" s="34"/>
      <c r="AG307" s="34"/>
      <c r="AH307" s="34"/>
      <c r="AI307" s="34"/>
      <c r="AJ307" s="34"/>
      <c r="AK307" s="34"/>
      <c r="AL307" s="53"/>
      <c r="AM307" s="290"/>
      <c r="AN307" s="290"/>
      <c r="AO307" s="127"/>
      <c r="AP307" s="127"/>
      <c r="AQ307" s="127"/>
      <c r="AR307" s="128"/>
      <c r="AS307" s="178">
        <f>ROUND(I311*$U$296,0)</f>
        <v>419</v>
      </c>
      <c r="AT307" s="82"/>
    </row>
    <row r="308" spans="1:46" ht="17.2" customHeight="1" x14ac:dyDescent="0.3">
      <c r="A308" s="10">
        <v>21</v>
      </c>
      <c r="B308" s="12" t="s">
        <v>37</v>
      </c>
      <c r="C308" s="51" t="s">
        <v>1655</v>
      </c>
      <c r="D308" s="129"/>
      <c r="E308" s="130"/>
      <c r="F308" s="129"/>
      <c r="G308" s="130"/>
      <c r="H308" s="262"/>
      <c r="I308" s="241"/>
      <c r="J308" s="241"/>
      <c r="K308" s="241"/>
      <c r="L308" s="242"/>
      <c r="M308" s="140"/>
      <c r="N308" s="140"/>
      <c r="O308" s="140"/>
      <c r="P308" s="140"/>
      <c r="Q308" s="140"/>
      <c r="R308" s="140"/>
      <c r="S308" s="140"/>
      <c r="T308" s="83"/>
      <c r="U308" s="107"/>
      <c r="V308" s="112"/>
      <c r="W308" s="281" t="s">
        <v>871</v>
      </c>
      <c r="X308" s="282"/>
      <c r="Y308" s="282"/>
      <c r="Z308" s="282"/>
      <c r="AA308" s="282"/>
      <c r="AB308" s="247" t="s">
        <v>870</v>
      </c>
      <c r="AC308" s="248"/>
      <c r="AD308" s="248"/>
      <c r="AE308" s="248"/>
      <c r="AF308" s="248"/>
      <c r="AG308" s="248"/>
      <c r="AH308" s="248"/>
      <c r="AI308" s="248"/>
      <c r="AJ308" s="248"/>
      <c r="AK308" s="248"/>
      <c r="AL308" s="53" t="s">
        <v>810</v>
      </c>
      <c r="AM308" s="290">
        <f>AM305</f>
        <v>0.7</v>
      </c>
      <c r="AN308" s="290"/>
      <c r="AO308" s="127"/>
      <c r="AP308" s="127"/>
      <c r="AQ308" s="127"/>
      <c r="AR308" s="128"/>
      <c r="AS308" s="178">
        <f>ROUND(ROUND(I311*$U$296,0)*AM308,0)</f>
        <v>293</v>
      </c>
      <c r="AT308" s="82"/>
    </row>
    <row r="309" spans="1:46" ht="17.2" customHeight="1" x14ac:dyDescent="0.3">
      <c r="A309" s="10">
        <v>21</v>
      </c>
      <c r="B309" s="12" t="s">
        <v>38</v>
      </c>
      <c r="C309" s="51" t="s">
        <v>1654</v>
      </c>
      <c r="D309" s="129"/>
      <c r="E309" s="130"/>
      <c r="F309" s="129"/>
      <c r="G309" s="130"/>
      <c r="H309" s="134"/>
      <c r="I309" s="135"/>
      <c r="J309" s="135"/>
      <c r="K309" s="135"/>
      <c r="L309" s="136"/>
      <c r="M309" s="140"/>
      <c r="N309" s="140"/>
      <c r="O309" s="140"/>
      <c r="P309" s="140"/>
      <c r="Q309" s="140"/>
      <c r="R309" s="140"/>
      <c r="S309" s="140"/>
      <c r="T309" s="83"/>
      <c r="U309" s="107"/>
      <c r="V309" s="112"/>
      <c r="W309" s="281"/>
      <c r="X309" s="282"/>
      <c r="Y309" s="282"/>
      <c r="Z309" s="282"/>
      <c r="AA309" s="282"/>
      <c r="AB309" s="247" t="s">
        <v>868</v>
      </c>
      <c r="AC309" s="248"/>
      <c r="AD309" s="248"/>
      <c r="AE309" s="248"/>
      <c r="AF309" s="248"/>
      <c r="AG309" s="248"/>
      <c r="AH309" s="248"/>
      <c r="AI309" s="248"/>
      <c r="AJ309" s="248"/>
      <c r="AK309" s="248"/>
      <c r="AL309" s="53" t="s">
        <v>810</v>
      </c>
      <c r="AM309" s="290">
        <f>AM306</f>
        <v>0.5</v>
      </c>
      <c r="AN309" s="290"/>
      <c r="AO309" s="127"/>
      <c r="AP309" s="127"/>
      <c r="AQ309" s="127"/>
      <c r="AR309" s="128"/>
      <c r="AS309" s="178">
        <f>ROUND(ROUND(I311*$U$296,0)*AM309,0)</f>
        <v>210</v>
      </c>
      <c r="AT309" s="82"/>
    </row>
    <row r="310" spans="1:46" ht="17.2" customHeight="1" x14ac:dyDescent="0.3">
      <c r="A310" s="10">
        <v>21</v>
      </c>
      <c r="B310" s="12" t="s">
        <v>39</v>
      </c>
      <c r="C310" s="51" t="s">
        <v>1653</v>
      </c>
      <c r="D310" s="129"/>
      <c r="E310" s="130"/>
      <c r="F310" s="129"/>
      <c r="G310" s="130"/>
      <c r="H310" s="44"/>
      <c r="I310" s="2"/>
      <c r="J310" s="2"/>
      <c r="K310" s="140"/>
      <c r="L310" s="83"/>
      <c r="M310" s="239" t="s">
        <v>837</v>
      </c>
      <c r="N310" s="239"/>
      <c r="O310" s="239"/>
      <c r="P310" s="239"/>
      <c r="Q310" s="239"/>
      <c r="R310" s="239"/>
      <c r="S310" s="239"/>
      <c r="T310" s="240"/>
      <c r="U310" s="107"/>
      <c r="V310" s="112"/>
      <c r="W310" s="46"/>
      <c r="X310" s="47"/>
      <c r="Y310" s="7"/>
      <c r="Z310" s="7"/>
      <c r="AA310" s="7"/>
      <c r="AB310" s="34"/>
      <c r="AC310" s="34"/>
      <c r="AD310" s="53"/>
      <c r="AE310" s="53"/>
      <c r="AF310" s="34"/>
      <c r="AG310" s="34"/>
      <c r="AH310" s="34"/>
      <c r="AI310" s="34"/>
      <c r="AJ310" s="34"/>
      <c r="AK310" s="34"/>
      <c r="AL310" s="53"/>
      <c r="AM310" s="290"/>
      <c r="AN310" s="290"/>
      <c r="AO310" s="127"/>
      <c r="AP310" s="127"/>
      <c r="AQ310" s="127"/>
      <c r="AR310" s="128"/>
      <c r="AS310" s="178">
        <f>ROUND(ROUND(I311*S312,0)*$U$296,0)</f>
        <v>405</v>
      </c>
      <c r="AT310" s="82"/>
    </row>
    <row r="311" spans="1:46" ht="17.2" customHeight="1" x14ac:dyDescent="0.3">
      <c r="A311" s="10">
        <v>21</v>
      </c>
      <c r="B311" s="12" t="s">
        <v>40</v>
      </c>
      <c r="C311" s="51" t="s">
        <v>1652</v>
      </c>
      <c r="D311" s="129"/>
      <c r="E311" s="130"/>
      <c r="F311" s="129"/>
      <c r="G311" s="130"/>
      <c r="H311" s="44"/>
      <c r="I311" s="295">
        <f>'5療養介護(基本)'!I46</f>
        <v>838</v>
      </c>
      <c r="J311" s="295"/>
      <c r="K311" s="2" t="s">
        <v>809</v>
      </c>
      <c r="L311" s="43"/>
      <c r="M311" s="241"/>
      <c r="N311" s="241"/>
      <c r="O311" s="241"/>
      <c r="P311" s="241"/>
      <c r="Q311" s="241"/>
      <c r="R311" s="241"/>
      <c r="S311" s="241"/>
      <c r="T311" s="242"/>
      <c r="U311" s="107"/>
      <c r="V311" s="112"/>
      <c r="W311" s="281" t="s">
        <v>871</v>
      </c>
      <c r="X311" s="282"/>
      <c r="Y311" s="282"/>
      <c r="Z311" s="282"/>
      <c r="AA311" s="282"/>
      <c r="AB311" s="247" t="s">
        <v>870</v>
      </c>
      <c r="AC311" s="248"/>
      <c r="AD311" s="248"/>
      <c r="AE311" s="248"/>
      <c r="AF311" s="248"/>
      <c r="AG311" s="248"/>
      <c r="AH311" s="248"/>
      <c r="AI311" s="248"/>
      <c r="AJ311" s="248"/>
      <c r="AK311" s="248"/>
      <c r="AL311" s="53" t="s">
        <v>810</v>
      </c>
      <c r="AM311" s="290">
        <f>AM308</f>
        <v>0.7</v>
      </c>
      <c r="AN311" s="290"/>
      <c r="AO311" s="127"/>
      <c r="AP311" s="127"/>
      <c r="AQ311" s="127"/>
      <c r="AR311" s="128"/>
      <c r="AS311" s="178">
        <f>ROUND(ROUND(ROUND(I311*S312,0)*$U$296,0)*AM311,0)</f>
        <v>284</v>
      </c>
      <c r="AT311" s="82"/>
    </row>
    <row r="312" spans="1:46" ht="17.2" customHeight="1" x14ac:dyDescent="0.3">
      <c r="A312" s="10">
        <v>21</v>
      </c>
      <c r="B312" s="12" t="s">
        <v>41</v>
      </c>
      <c r="C312" s="51" t="s">
        <v>1651</v>
      </c>
      <c r="D312" s="129"/>
      <c r="E312" s="130"/>
      <c r="F312" s="129"/>
      <c r="G312" s="130"/>
      <c r="H312" s="44"/>
      <c r="I312" s="2"/>
      <c r="J312" s="2"/>
      <c r="K312" s="2"/>
      <c r="L312" s="43"/>
      <c r="M312" s="11"/>
      <c r="N312" s="11"/>
      <c r="O312" s="11"/>
      <c r="P312" s="11"/>
      <c r="Q312" s="11"/>
      <c r="R312" s="126" t="s">
        <v>810</v>
      </c>
      <c r="S312" s="236">
        <f>S306</f>
        <v>0.96499999999999997</v>
      </c>
      <c r="T312" s="237"/>
      <c r="U312" s="107"/>
      <c r="V312" s="112"/>
      <c r="W312" s="281"/>
      <c r="X312" s="282"/>
      <c r="Y312" s="282"/>
      <c r="Z312" s="282"/>
      <c r="AA312" s="282"/>
      <c r="AB312" s="247" t="s">
        <v>868</v>
      </c>
      <c r="AC312" s="248"/>
      <c r="AD312" s="248"/>
      <c r="AE312" s="248"/>
      <c r="AF312" s="248"/>
      <c r="AG312" s="248"/>
      <c r="AH312" s="248"/>
      <c r="AI312" s="248"/>
      <c r="AJ312" s="248"/>
      <c r="AK312" s="248"/>
      <c r="AL312" s="53" t="s">
        <v>810</v>
      </c>
      <c r="AM312" s="290">
        <f>AM309</f>
        <v>0.5</v>
      </c>
      <c r="AN312" s="290"/>
      <c r="AO312" s="63"/>
      <c r="AP312" s="63"/>
      <c r="AQ312" s="63"/>
      <c r="AR312" s="117"/>
      <c r="AS312" s="178">
        <f>ROUND(ROUND(ROUND(I311*S312,0)*$U$296,0)*AM312,0)</f>
        <v>203</v>
      </c>
      <c r="AT312" s="82"/>
    </row>
    <row r="313" spans="1:46" ht="17.2" customHeight="1" x14ac:dyDescent="0.3">
      <c r="A313" s="10">
        <v>21</v>
      </c>
      <c r="B313" s="12" t="s">
        <v>42</v>
      </c>
      <c r="C313" s="51" t="s">
        <v>1650</v>
      </c>
      <c r="D313" s="129"/>
      <c r="E313" s="130"/>
      <c r="F313" s="129"/>
      <c r="G313" s="130"/>
      <c r="H313" s="129"/>
      <c r="I313" s="130"/>
      <c r="J313" s="130"/>
      <c r="K313" s="130"/>
      <c r="L313" s="131"/>
      <c r="M313" s="34"/>
      <c r="N313" s="76"/>
      <c r="O313" s="76"/>
      <c r="P313" s="76"/>
      <c r="Q313" s="76"/>
      <c r="R313" s="76"/>
      <c r="S313" s="76"/>
      <c r="T313" s="103"/>
      <c r="U313" s="107"/>
      <c r="V313" s="112"/>
      <c r="W313" s="9"/>
      <c r="X313" s="30"/>
      <c r="Y313" s="105"/>
      <c r="Z313" s="63"/>
      <c r="AA313" s="7"/>
      <c r="AB313" s="7"/>
      <c r="AC313" s="7"/>
      <c r="AD313" s="59"/>
      <c r="AE313" s="59"/>
      <c r="AF313" s="7"/>
      <c r="AG313" s="7"/>
      <c r="AH313" s="7"/>
      <c r="AI313" s="7"/>
      <c r="AJ313" s="7"/>
      <c r="AK313" s="7"/>
      <c r="AL313" s="59"/>
      <c r="AM313" s="249"/>
      <c r="AN313" s="250"/>
      <c r="AO313" s="241" t="s">
        <v>877</v>
      </c>
      <c r="AP313" s="241"/>
      <c r="AQ313" s="241"/>
      <c r="AR313" s="242"/>
      <c r="AS313" s="167">
        <f>ROUND(I311*$U$296,0)-AO316</f>
        <v>414</v>
      </c>
      <c r="AT313" s="82"/>
    </row>
    <row r="314" spans="1:46" ht="17.2" customHeight="1" x14ac:dyDescent="0.3">
      <c r="A314" s="10">
        <v>21</v>
      </c>
      <c r="B314" s="12" t="s">
        <v>43</v>
      </c>
      <c r="C314" s="51" t="s">
        <v>1649</v>
      </c>
      <c r="D314" s="129"/>
      <c r="E314" s="130"/>
      <c r="F314" s="129"/>
      <c r="G314" s="130"/>
      <c r="H314" s="129"/>
      <c r="I314" s="130"/>
      <c r="J314" s="130"/>
      <c r="K314" s="130"/>
      <c r="L314" s="131"/>
      <c r="M314" s="140"/>
      <c r="N314" s="140"/>
      <c r="O314" s="140"/>
      <c r="P314" s="140"/>
      <c r="Q314" s="140"/>
      <c r="R314" s="140"/>
      <c r="S314" s="140"/>
      <c r="T314" s="83"/>
      <c r="U314" s="107"/>
      <c r="V314" s="112"/>
      <c r="W314" s="281" t="s">
        <v>871</v>
      </c>
      <c r="X314" s="282"/>
      <c r="Y314" s="282"/>
      <c r="Z314" s="282"/>
      <c r="AA314" s="283"/>
      <c r="AB314" s="247" t="s">
        <v>870</v>
      </c>
      <c r="AC314" s="248"/>
      <c r="AD314" s="248"/>
      <c r="AE314" s="248"/>
      <c r="AF314" s="248"/>
      <c r="AG314" s="248"/>
      <c r="AH314" s="248"/>
      <c r="AI314" s="248"/>
      <c r="AJ314" s="248"/>
      <c r="AK314" s="248"/>
      <c r="AL314" s="126" t="s">
        <v>810</v>
      </c>
      <c r="AM314" s="255">
        <f>AM311</f>
        <v>0.7</v>
      </c>
      <c r="AN314" s="289"/>
      <c r="AO314" s="262"/>
      <c r="AP314" s="241"/>
      <c r="AQ314" s="241"/>
      <c r="AR314" s="242"/>
      <c r="AS314" s="167">
        <f>ROUND(ROUND(I311*$U$296,0)*AM314,0)-AO316</f>
        <v>288</v>
      </c>
      <c r="AT314" s="82"/>
    </row>
    <row r="315" spans="1:46" ht="17.2" customHeight="1" x14ac:dyDescent="0.3">
      <c r="A315" s="10">
        <v>21</v>
      </c>
      <c r="B315" s="12" t="s">
        <v>44</v>
      </c>
      <c r="C315" s="51" t="s">
        <v>1648</v>
      </c>
      <c r="D315" s="129"/>
      <c r="E315" s="130"/>
      <c r="F315" s="129"/>
      <c r="G315" s="130"/>
      <c r="H315" s="134"/>
      <c r="I315" s="135"/>
      <c r="J315" s="135"/>
      <c r="K315" s="135"/>
      <c r="L315" s="136"/>
      <c r="M315" s="140"/>
      <c r="N315" s="140"/>
      <c r="O315" s="140"/>
      <c r="P315" s="140"/>
      <c r="Q315" s="140"/>
      <c r="R315" s="140"/>
      <c r="S315" s="140"/>
      <c r="T315" s="83"/>
      <c r="U315" s="107"/>
      <c r="V315" s="112"/>
      <c r="W315" s="281"/>
      <c r="X315" s="282"/>
      <c r="Y315" s="282"/>
      <c r="Z315" s="282"/>
      <c r="AA315" s="283"/>
      <c r="AB315" s="247" t="s">
        <v>868</v>
      </c>
      <c r="AC315" s="248"/>
      <c r="AD315" s="248"/>
      <c r="AE315" s="248"/>
      <c r="AF315" s="248"/>
      <c r="AG315" s="248"/>
      <c r="AH315" s="248"/>
      <c r="AI315" s="248"/>
      <c r="AJ315" s="248"/>
      <c r="AK315" s="248"/>
      <c r="AL315" s="53" t="s">
        <v>810</v>
      </c>
      <c r="AM315" s="290">
        <f>AM312</f>
        <v>0.5</v>
      </c>
      <c r="AN315" s="291"/>
      <c r="AO315" s="134"/>
      <c r="AP315" s="130"/>
      <c r="AQ315" s="130"/>
      <c r="AR315" s="131"/>
      <c r="AS315" s="167">
        <f>ROUND(ROUND(I311*$U$296,0)*AM315,0)-AO316</f>
        <v>205</v>
      </c>
      <c r="AT315" s="82"/>
    </row>
    <row r="316" spans="1:46" ht="17.2" customHeight="1" x14ac:dyDescent="0.3">
      <c r="A316" s="10">
        <v>21</v>
      </c>
      <c r="B316" s="12" t="s">
        <v>45</v>
      </c>
      <c r="C316" s="51" t="s">
        <v>1647</v>
      </c>
      <c r="D316" s="129"/>
      <c r="E316" s="130"/>
      <c r="F316" s="129"/>
      <c r="G316" s="130"/>
      <c r="H316" s="44"/>
      <c r="I316" s="2"/>
      <c r="J316" s="36"/>
      <c r="K316" s="36"/>
      <c r="L316" s="43"/>
      <c r="M316" s="239" t="s">
        <v>837</v>
      </c>
      <c r="N316" s="239"/>
      <c r="O316" s="239"/>
      <c r="P316" s="239"/>
      <c r="Q316" s="239"/>
      <c r="R316" s="239"/>
      <c r="S316" s="239"/>
      <c r="T316" s="240"/>
      <c r="U316" s="107"/>
      <c r="V316" s="112"/>
      <c r="W316" s="46"/>
      <c r="X316" s="47"/>
      <c r="Y316" s="7"/>
      <c r="Z316" s="7"/>
      <c r="AA316" s="7"/>
      <c r="AB316" s="7"/>
      <c r="AC316" s="7"/>
      <c r="AD316" s="59"/>
      <c r="AE316" s="59"/>
      <c r="AF316" s="7"/>
      <c r="AG316" s="7"/>
      <c r="AH316" s="7"/>
      <c r="AI316" s="7"/>
      <c r="AJ316" s="7"/>
      <c r="AK316" s="7"/>
      <c r="AL316" s="59"/>
      <c r="AM316" s="249"/>
      <c r="AN316" s="250"/>
      <c r="AO316" s="36">
        <f>AO304</f>
        <v>5</v>
      </c>
      <c r="AP316" s="69" t="s">
        <v>873</v>
      </c>
      <c r="AQ316" s="130"/>
      <c r="AR316" s="131"/>
      <c r="AS316" s="167">
        <f>ROUND(ROUND(I311*S318,0)*$U$296,0)-AO316</f>
        <v>400</v>
      </c>
      <c r="AT316" s="82"/>
    </row>
    <row r="317" spans="1:46" ht="17.2" customHeight="1" x14ac:dyDescent="0.3">
      <c r="A317" s="10">
        <v>21</v>
      </c>
      <c r="B317" s="12" t="s">
        <v>46</v>
      </c>
      <c r="C317" s="51" t="s">
        <v>1646</v>
      </c>
      <c r="D317" s="129"/>
      <c r="E317" s="130"/>
      <c r="F317" s="129"/>
      <c r="G317" s="130"/>
      <c r="H317" s="44"/>
      <c r="I317" s="2"/>
      <c r="J317" s="2"/>
      <c r="K317" s="2"/>
      <c r="L317" s="43"/>
      <c r="M317" s="241"/>
      <c r="N317" s="241"/>
      <c r="O317" s="241"/>
      <c r="P317" s="241"/>
      <c r="Q317" s="241"/>
      <c r="R317" s="241"/>
      <c r="S317" s="241"/>
      <c r="T317" s="242"/>
      <c r="U317" s="107"/>
      <c r="V317" s="112"/>
      <c r="W317" s="281" t="s">
        <v>871</v>
      </c>
      <c r="X317" s="282"/>
      <c r="Y317" s="282"/>
      <c r="Z317" s="282"/>
      <c r="AA317" s="283"/>
      <c r="AB317" s="247" t="s">
        <v>870</v>
      </c>
      <c r="AC317" s="248"/>
      <c r="AD317" s="248"/>
      <c r="AE317" s="248"/>
      <c r="AF317" s="248"/>
      <c r="AG317" s="248"/>
      <c r="AH317" s="248"/>
      <c r="AI317" s="248"/>
      <c r="AJ317" s="248"/>
      <c r="AK317" s="248"/>
      <c r="AL317" s="126" t="s">
        <v>810</v>
      </c>
      <c r="AM317" s="255">
        <f>AM314</f>
        <v>0.7</v>
      </c>
      <c r="AN317" s="289"/>
      <c r="AO317" s="44"/>
      <c r="AP317" s="130"/>
      <c r="AQ317" s="130"/>
      <c r="AR317" s="131"/>
      <c r="AS317" s="167">
        <f>ROUND(ROUND(ROUND(I311*S318,0)*$U$296,0)*AM317,0)-AO316</f>
        <v>279</v>
      </c>
      <c r="AT317" s="82"/>
    </row>
    <row r="318" spans="1:46" ht="17.2" customHeight="1" x14ac:dyDescent="0.3">
      <c r="A318" s="10">
        <v>21</v>
      </c>
      <c r="B318" s="12" t="s">
        <v>47</v>
      </c>
      <c r="C318" s="51" t="s">
        <v>1645</v>
      </c>
      <c r="D318" s="148"/>
      <c r="E318" s="149"/>
      <c r="F318" s="148"/>
      <c r="G318" s="149"/>
      <c r="H318" s="42"/>
      <c r="I318" s="8"/>
      <c r="J318" s="8"/>
      <c r="K318" s="8"/>
      <c r="L318" s="20"/>
      <c r="M318" s="11"/>
      <c r="N318" s="11"/>
      <c r="O318" s="11"/>
      <c r="P318" s="11"/>
      <c r="Q318" s="11"/>
      <c r="R318" s="126" t="s">
        <v>810</v>
      </c>
      <c r="S318" s="236">
        <f>S312</f>
        <v>0.96499999999999997</v>
      </c>
      <c r="T318" s="237"/>
      <c r="U318" s="111"/>
      <c r="V318" s="110"/>
      <c r="W318" s="292"/>
      <c r="X318" s="293"/>
      <c r="Y318" s="293"/>
      <c r="Z318" s="293"/>
      <c r="AA318" s="294"/>
      <c r="AB318" s="247" t="s">
        <v>868</v>
      </c>
      <c r="AC318" s="248"/>
      <c r="AD318" s="248"/>
      <c r="AE318" s="248"/>
      <c r="AF318" s="248"/>
      <c r="AG318" s="248"/>
      <c r="AH318" s="248"/>
      <c r="AI318" s="248"/>
      <c r="AJ318" s="248"/>
      <c r="AK318" s="248"/>
      <c r="AL318" s="59" t="s">
        <v>810</v>
      </c>
      <c r="AM318" s="249">
        <f>AM315</f>
        <v>0.5</v>
      </c>
      <c r="AN318" s="250"/>
      <c r="AO318" s="42"/>
      <c r="AP318" s="149"/>
      <c r="AQ318" s="149"/>
      <c r="AR318" s="150"/>
      <c r="AS318" s="179">
        <f>ROUND(ROUND(ROUND(I311*S318,0)*$U$296,0)*AM318,0)-AO316</f>
        <v>198</v>
      </c>
      <c r="AT318" s="81"/>
    </row>
    <row r="319" spans="1:46" ht="17.2" customHeight="1" x14ac:dyDescent="0.3">
      <c r="A319" s="10">
        <v>21</v>
      </c>
      <c r="B319" s="12" t="s">
        <v>48</v>
      </c>
      <c r="C319" s="5" t="s">
        <v>1644</v>
      </c>
      <c r="D319" s="265" t="s">
        <v>975</v>
      </c>
      <c r="E319" s="266"/>
      <c r="F319" s="263" t="s">
        <v>1098</v>
      </c>
      <c r="G319" s="298"/>
      <c r="H319" s="243" t="s">
        <v>923</v>
      </c>
      <c r="I319" s="239"/>
      <c r="J319" s="239"/>
      <c r="K319" s="239"/>
      <c r="L319" s="240"/>
      <c r="M319" s="34"/>
      <c r="N319" s="76"/>
      <c r="O319" s="76"/>
      <c r="P319" s="76"/>
      <c r="Q319" s="76"/>
      <c r="R319" s="76"/>
      <c r="S319" s="76"/>
      <c r="T319" s="103"/>
      <c r="U319" s="304" t="s">
        <v>1475</v>
      </c>
      <c r="V319" s="306" t="s">
        <v>868</v>
      </c>
      <c r="W319" s="9"/>
      <c r="X319" s="30"/>
      <c r="Y319" s="105"/>
      <c r="Z319" s="63"/>
      <c r="AA319" s="7"/>
      <c r="AB319" s="34"/>
      <c r="AC319" s="34"/>
      <c r="AD319" s="53"/>
      <c r="AE319" s="53"/>
      <c r="AF319" s="34"/>
      <c r="AG319" s="34"/>
      <c r="AH319" s="34"/>
      <c r="AI319" s="34"/>
      <c r="AJ319" s="34"/>
      <c r="AK319" s="34"/>
      <c r="AL319" s="53"/>
      <c r="AM319" s="290"/>
      <c r="AN319" s="290"/>
      <c r="AO319" s="127"/>
      <c r="AP319" s="127"/>
      <c r="AQ319" s="127"/>
      <c r="AR319" s="128"/>
      <c r="AS319" s="178">
        <f>ROUND(I323*$U$344,0)</f>
        <v>345</v>
      </c>
      <c r="AT319" s="14" t="s">
        <v>824</v>
      </c>
    </row>
    <row r="320" spans="1:46" ht="17.2" customHeight="1" x14ac:dyDescent="0.3">
      <c r="A320" s="32">
        <v>21</v>
      </c>
      <c r="B320" s="12" t="s">
        <v>49</v>
      </c>
      <c r="C320" s="51" t="s">
        <v>1643</v>
      </c>
      <c r="D320" s="265"/>
      <c r="E320" s="266"/>
      <c r="F320" s="265"/>
      <c r="G320" s="299"/>
      <c r="H320" s="262"/>
      <c r="I320" s="241"/>
      <c r="J320" s="241"/>
      <c r="K320" s="241"/>
      <c r="L320" s="242"/>
      <c r="M320" s="140"/>
      <c r="N320" s="140"/>
      <c r="O320" s="140"/>
      <c r="P320" s="140"/>
      <c r="Q320" s="140"/>
      <c r="R320" s="140"/>
      <c r="S320" s="140"/>
      <c r="T320" s="83"/>
      <c r="U320" s="305"/>
      <c r="V320" s="307"/>
      <c r="W320" s="281" t="s">
        <v>871</v>
      </c>
      <c r="X320" s="282"/>
      <c r="Y320" s="282"/>
      <c r="Z320" s="282"/>
      <c r="AA320" s="282"/>
      <c r="AB320" s="247" t="s">
        <v>870</v>
      </c>
      <c r="AC320" s="248"/>
      <c r="AD320" s="248"/>
      <c r="AE320" s="248"/>
      <c r="AF320" s="248"/>
      <c r="AG320" s="248"/>
      <c r="AH320" s="248"/>
      <c r="AI320" s="248"/>
      <c r="AJ320" s="248"/>
      <c r="AK320" s="248"/>
      <c r="AL320" s="53" t="s">
        <v>810</v>
      </c>
      <c r="AM320" s="290">
        <f>AM317</f>
        <v>0.7</v>
      </c>
      <c r="AN320" s="290"/>
      <c r="AO320" s="127"/>
      <c r="AP320" s="127"/>
      <c r="AQ320" s="127"/>
      <c r="AR320" s="128"/>
      <c r="AS320" s="178">
        <f>ROUND(ROUND(I323*$U$344,0)*AM320,0)</f>
        <v>242</v>
      </c>
      <c r="AT320" s="82"/>
    </row>
    <row r="321" spans="1:46" ht="17.2" customHeight="1" x14ac:dyDescent="0.3">
      <c r="A321" s="10">
        <v>21</v>
      </c>
      <c r="B321" s="12" t="s">
        <v>50</v>
      </c>
      <c r="C321" s="51" t="s">
        <v>1642</v>
      </c>
      <c r="D321" s="265"/>
      <c r="E321" s="266"/>
      <c r="F321" s="265"/>
      <c r="G321" s="299"/>
      <c r="H321" s="134"/>
      <c r="I321" s="135"/>
      <c r="J321" s="135"/>
      <c r="K321" s="135"/>
      <c r="L321" s="136"/>
      <c r="M321" s="140"/>
      <c r="N321" s="140"/>
      <c r="O321" s="140"/>
      <c r="P321" s="140"/>
      <c r="Q321" s="140"/>
      <c r="R321" s="140"/>
      <c r="S321" s="140"/>
      <c r="T321" s="83"/>
      <c r="U321" s="305"/>
      <c r="V321" s="307"/>
      <c r="W321" s="281"/>
      <c r="X321" s="282"/>
      <c r="Y321" s="282"/>
      <c r="Z321" s="282"/>
      <c r="AA321" s="282"/>
      <c r="AB321" s="247" t="s">
        <v>868</v>
      </c>
      <c r="AC321" s="248"/>
      <c r="AD321" s="248"/>
      <c r="AE321" s="248"/>
      <c r="AF321" s="248"/>
      <c r="AG321" s="248"/>
      <c r="AH321" s="248"/>
      <c r="AI321" s="248"/>
      <c r="AJ321" s="248"/>
      <c r="AK321" s="248"/>
      <c r="AL321" s="53" t="s">
        <v>810</v>
      </c>
      <c r="AM321" s="290">
        <f>AM318</f>
        <v>0.5</v>
      </c>
      <c r="AN321" s="290"/>
      <c r="AO321" s="127"/>
      <c r="AP321" s="127"/>
      <c r="AQ321" s="127"/>
      <c r="AR321" s="128"/>
      <c r="AS321" s="178">
        <f>ROUND(ROUND(I323*$U$344,0)*AM321,0)</f>
        <v>173</v>
      </c>
      <c r="AT321" s="82"/>
    </row>
    <row r="322" spans="1:46" ht="17.2" customHeight="1" x14ac:dyDescent="0.3">
      <c r="A322" s="10">
        <v>21</v>
      </c>
      <c r="B322" s="12" t="s">
        <v>51</v>
      </c>
      <c r="C322" s="51" t="s">
        <v>1641</v>
      </c>
      <c r="D322" s="265"/>
      <c r="E322" s="266"/>
      <c r="F322" s="265"/>
      <c r="G322" s="299"/>
      <c r="H322" s="44"/>
      <c r="I322" s="2"/>
      <c r="J322" s="2"/>
      <c r="K322" s="140"/>
      <c r="L322" s="83"/>
      <c r="M322" s="239" t="s">
        <v>837</v>
      </c>
      <c r="N322" s="239"/>
      <c r="O322" s="239"/>
      <c r="P322" s="239"/>
      <c r="Q322" s="239"/>
      <c r="R322" s="239"/>
      <c r="S322" s="239"/>
      <c r="T322" s="240"/>
      <c r="U322" s="305"/>
      <c r="V322" s="307"/>
      <c r="W322" s="46"/>
      <c r="X322" s="47"/>
      <c r="Y322" s="7"/>
      <c r="Z322" s="7"/>
      <c r="AA322" s="7"/>
      <c r="AB322" s="34"/>
      <c r="AC322" s="34"/>
      <c r="AD322" s="53"/>
      <c r="AE322" s="53"/>
      <c r="AF322" s="34"/>
      <c r="AG322" s="34"/>
      <c r="AH322" s="34"/>
      <c r="AI322" s="34"/>
      <c r="AJ322" s="34"/>
      <c r="AK322" s="34"/>
      <c r="AL322" s="53"/>
      <c r="AM322" s="290"/>
      <c r="AN322" s="290"/>
      <c r="AO322" s="127"/>
      <c r="AP322" s="127"/>
      <c r="AQ322" s="127"/>
      <c r="AR322" s="128"/>
      <c r="AS322" s="178">
        <f>ROUND(ROUND(I323*S324,0)*$U$344,0)</f>
        <v>333</v>
      </c>
      <c r="AT322" s="82"/>
    </row>
    <row r="323" spans="1:46" ht="17.2" customHeight="1" x14ac:dyDescent="0.3">
      <c r="A323" s="10">
        <v>21</v>
      </c>
      <c r="B323" s="12" t="s">
        <v>52</v>
      </c>
      <c r="C323" s="51" t="s">
        <v>1640</v>
      </c>
      <c r="D323" s="265"/>
      <c r="E323" s="266"/>
      <c r="F323" s="265"/>
      <c r="G323" s="299"/>
      <c r="H323" s="44"/>
      <c r="I323" s="295">
        <f>'5療養介護(基本)'!I58</f>
        <v>690</v>
      </c>
      <c r="J323" s="295"/>
      <c r="K323" s="2" t="s">
        <v>809</v>
      </c>
      <c r="L323" s="43"/>
      <c r="M323" s="241"/>
      <c r="N323" s="241"/>
      <c r="O323" s="241"/>
      <c r="P323" s="241"/>
      <c r="Q323" s="241"/>
      <c r="R323" s="241"/>
      <c r="S323" s="241"/>
      <c r="T323" s="242"/>
      <c r="U323" s="305"/>
      <c r="V323" s="307"/>
      <c r="W323" s="281" t="s">
        <v>871</v>
      </c>
      <c r="X323" s="282"/>
      <c r="Y323" s="282"/>
      <c r="Z323" s="282"/>
      <c r="AA323" s="282"/>
      <c r="AB323" s="247" t="s">
        <v>870</v>
      </c>
      <c r="AC323" s="248"/>
      <c r="AD323" s="248"/>
      <c r="AE323" s="248"/>
      <c r="AF323" s="248"/>
      <c r="AG323" s="248"/>
      <c r="AH323" s="248"/>
      <c r="AI323" s="248"/>
      <c r="AJ323" s="248"/>
      <c r="AK323" s="248"/>
      <c r="AL323" s="53" t="s">
        <v>810</v>
      </c>
      <c r="AM323" s="290">
        <f>AM320</f>
        <v>0.7</v>
      </c>
      <c r="AN323" s="290"/>
      <c r="AO323" s="127"/>
      <c r="AP323" s="127"/>
      <c r="AQ323" s="127"/>
      <c r="AR323" s="128"/>
      <c r="AS323" s="178">
        <f>ROUND(ROUND(ROUND(I323*S324,0)*$U$344,0)*AM323,0)</f>
        <v>233</v>
      </c>
      <c r="AT323" s="82"/>
    </row>
    <row r="324" spans="1:46" ht="17.2" customHeight="1" x14ac:dyDescent="0.3">
      <c r="A324" s="10">
        <v>21</v>
      </c>
      <c r="B324" s="12" t="s">
        <v>53</v>
      </c>
      <c r="C324" s="51" t="s">
        <v>1639</v>
      </c>
      <c r="D324" s="265"/>
      <c r="E324" s="266"/>
      <c r="F324" s="265"/>
      <c r="G324" s="299"/>
      <c r="H324" s="44"/>
      <c r="I324" s="2"/>
      <c r="J324" s="2"/>
      <c r="K324" s="2"/>
      <c r="L324" s="43"/>
      <c r="M324" s="11"/>
      <c r="N324" s="11"/>
      <c r="O324" s="11"/>
      <c r="P324" s="11"/>
      <c r="Q324" s="11"/>
      <c r="R324" s="126" t="s">
        <v>810</v>
      </c>
      <c r="S324" s="236">
        <f>S318</f>
        <v>0.96499999999999997</v>
      </c>
      <c r="T324" s="237"/>
      <c r="U324" s="305"/>
      <c r="V324" s="307"/>
      <c r="W324" s="281"/>
      <c r="X324" s="282"/>
      <c r="Y324" s="282"/>
      <c r="Z324" s="282"/>
      <c r="AA324" s="282"/>
      <c r="AB324" s="247" t="s">
        <v>868</v>
      </c>
      <c r="AC324" s="248"/>
      <c r="AD324" s="248"/>
      <c r="AE324" s="248"/>
      <c r="AF324" s="248"/>
      <c r="AG324" s="248"/>
      <c r="AH324" s="248"/>
      <c r="AI324" s="248"/>
      <c r="AJ324" s="248"/>
      <c r="AK324" s="248"/>
      <c r="AL324" s="53" t="s">
        <v>810</v>
      </c>
      <c r="AM324" s="290">
        <f>AM321</f>
        <v>0.5</v>
      </c>
      <c r="AN324" s="290"/>
      <c r="AO324" s="63"/>
      <c r="AP324" s="63"/>
      <c r="AQ324" s="63"/>
      <c r="AR324" s="117"/>
      <c r="AS324" s="178">
        <f>ROUND(ROUND(ROUND(I323*S324,0)*$U$344,0)*AM324,0)</f>
        <v>167</v>
      </c>
      <c r="AT324" s="82"/>
    </row>
    <row r="325" spans="1:46" ht="17.2" customHeight="1" x14ac:dyDescent="0.3">
      <c r="A325" s="10">
        <v>21</v>
      </c>
      <c r="B325" s="12" t="s">
        <v>54</v>
      </c>
      <c r="C325" s="51" t="s">
        <v>1638</v>
      </c>
      <c r="D325" s="265"/>
      <c r="E325" s="266"/>
      <c r="F325" s="265"/>
      <c r="G325" s="299"/>
      <c r="H325" s="129"/>
      <c r="I325" s="130"/>
      <c r="J325" s="130"/>
      <c r="K325" s="130"/>
      <c r="L325" s="131"/>
      <c r="M325" s="34"/>
      <c r="N325" s="76"/>
      <c r="O325" s="76"/>
      <c r="P325" s="76"/>
      <c r="Q325" s="76"/>
      <c r="R325" s="76"/>
      <c r="S325" s="76"/>
      <c r="T325" s="103"/>
      <c r="U325" s="305"/>
      <c r="V325" s="307"/>
      <c r="W325" s="9"/>
      <c r="X325" s="30"/>
      <c r="Y325" s="105"/>
      <c r="Z325" s="63"/>
      <c r="AA325" s="7"/>
      <c r="AB325" s="7"/>
      <c r="AC325" s="7"/>
      <c r="AD325" s="59"/>
      <c r="AE325" s="59"/>
      <c r="AF325" s="7"/>
      <c r="AG325" s="7"/>
      <c r="AH325" s="7"/>
      <c r="AI325" s="7"/>
      <c r="AJ325" s="7"/>
      <c r="AK325" s="7"/>
      <c r="AL325" s="59"/>
      <c r="AM325" s="249"/>
      <c r="AN325" s="250"/>
      <c r="AO325" s="241" t="s">
        <v>877</v>
      </c>
      <c r="AP325" s="241"/>
      <c r="AQ325" s="241"/>
      <c r="AR325" s="242"/>
      <c r="AS325" s="167">
        <f>ROUND(I323*$U$344,0)-AO328</f>
        <v>340</v>
      </c>
      <c r="AT325" s="82"/>
    </row>
    <row r="326" spans="1:46" ht="17.2" customHeight="1" x14ac:dyDescent="0.3">
      <c r="A326" s="10">
        <v>21</v>
      </c>
      <c r="B326" s="12" t="s">
        <v>55</v>
      </c>
      <c r="C326" s="51" t="s">
        <v>1637</v>
      </c>
      <c r="D326" s="265"/>
      <c r="E326" s="266"/>
      <c r="F326" s="265"/>
      <c r="G326" s="299"/>
      <c r="H326" s="129"/>
      <c r="I326" s="130"/>
      <c r="J326" s="130"/>
      <c r="K326" s="130"/>
      <c r="L326" s="131"/>
      <c r="M326" s="140"/>
      <c r="N326" s="140"/>
      <c r="O326" s="140"/>
      <c r="P326" s="140"/>
      <c r="Q326" s="140"/>
      <c r="R326" s="140"/>
      <c r="S326" s="140"/>
      <c r="T326" s="83"/>
      <c r="U326" s="305"/>
      <c r="V326" s="307"/>
      <c r="W326" s="281" t="s">
        <v>871</v>
      </c>
      <c r="X326" s="282"/>
      <c r="Y326" s="282"/>
      <c r="Z326" s="282"/>
      <c r="AA326" s="283"/>
      <c r="AB326" s="247" t="s">
        <v>870</v>
      </c>
      <c r="AC326" s="248"/>
      <c r="AD326" s="248"/>
      <c r="AE326" s="248"/>
      <c r="AF326" s="248"/>
      <c r="AG326" s="248"/>
      <c r="AH326" s="248"/>
      <c r="AI326" s="248"/>
      <c r="AJ326" s="248"/>
      <c r="AK326" s="248"/>
      <c r="AL326" s="126" t="s">
        <v>810</v>
      </c>
      <c r="AM326" s="255">
        <f>AM323</f>
        <v>0.7</v>
      </c>
      <c r="AN326" s="289"/>
      <c r="AO326" s="262"/>
      <c r="AP326" s="241"/>
      <c r="AQ326" s="241"/>
      <c r="AR326" s="242"/>
      <c r="AS326" s="167">
        <f>ROUND(ROUND(I323*$U$344,0)*AM326,0)-AO328</f>
        <v>237</v>
      </c>
      <c r="AT326" s="82"/>
    </row>
    <row r="327" spans="1:46" ht="17.2" customHeight="1" x14ac:dyDescent="0.3">
      <c r="A327" s="10">
        <v>21</v>
      </c>
      <c r="B327" s="12" t="s">
        <v>56</v>
      </c>
      <c r="C327" s="51" t="s">
        <v>1636</v>
      </c>
      <c r="D327" s="265"/>
      <c r="E327" s="266"/>
      <c r="F327" s="265"/>
      <c r="G327" s="299"/>
      <c r="H327" s="134"/>
      <c r="I327" s="135"/>
      <c r="J327" s="135"/>
      <c r="K327" s="135"/>
      <c r="L327" s="136"/>
      <c r="M327" s="140"/>
      <c r="N327" s="140"/>
      <c r="O327" s="140"/>
      <c r="P327" s="140"/>
      <c r="Q327" s="140"/>
      <c r="R327" s="140"/>
      <c r="S327" s="140"/>
      <c r="T327" s="83"/>
      <c r="U327" s="305"/>
      <c r="V327" s="307"/>
      <c r="W327" s="281"/>
      <c r="X327" s="282"/>
      <c r="Y327" s="282"/>
      <c r="Z327" s="282"/>
      <c r="AA327" s="283"/>
      <c r="AB327" s="247" t="s">
        <v>868</v>
      </c>
      <c r="AC327" s="248"/>
      <c r="AD327" s="248"/>
      <c r="AE327" s="248"/>
      <c r="AF327" s="248"/>
      <c r="AG327" s="248"/>
      <c r="AH327" s="248"/>
      <c r="AI327" s="248"/>
      <c r="AJ327" s="248"/>
      <c r="AK327" s="248"/>
      <c r="AL327" s="53" t="s">
        <v>810</v>
      </c>
      <c r="AM327" s="290">
        <f>AM324</f>
        <v>0.5</v>
      </c>
      <c r="AN327" s="291"/>
      <c r="AO327" s="134"/>
      <c r="AP327" s="130"/>
      <c r="AQ327" s="130"/>
      <c r="AR327" s="131"/>
      <c r="AS327" s="167">
        <f>ROUND(ROUND(I323*$U$344,0)*AM327,0)-AO328</f>
        <v>168</v>
      </c>
      <c r="AT327" s="82"/>
    </row>
    <row r="328" spans="1:46" ht="17.2" customHeight="1" x14ac:dyDescent="0.3">
      <c r="A328" s="10">
        <v>21</v>
      </c>
      <c r="B328" s="12" t="s">
        <v>57</v>
      </c>
      <c r="C328" s="51" t="s">
        <v>1635</v>
      </c>
      <c r="D328" s="265"/>
      <c r="E328" s="266"/>
      <c r="F328" s="265"/>
      <c r="G328" s="299"/>
      <c r="H328" s="44"/>
      <c r="I328" s="2"/>
      <c r="J328" s="36"/>
      <c r="K328" s="36"/>
      <c r="L328" s="43"/>
      <c r="M328" s="239" t="s">
        <v>837</v>
      </c>
      <c r="N328" s="239"/>
      <c r="O328" s="239"/>
      <c r="P328" s="239"/>
      <c r="Q328" s="239"/>
      <c r="R328" s="239"/>
      <c r="S328" s="239"/>
      <c r="T328" s="240"/>
      <c r="U328" s="305"/>
      <c r="V328" s="307"/>
      <c r="W328" s="46"/>
      <c r="X328" s="47"/>
      <c r="Y328" s="7"/>
      <c r="Z328" s="7"/>
      <c r="AA328" s="7"/>
      <c r="AB328" s="7"/>
      <c r="AC328" s="7"/>
      <c r="AD328" s="59"/>
      <c r="AE328" s="59"/>
      <c r="AF328" s="7"/>
      <c r="AG328" s="7"/>
      <c r="AH328" s="7"/>
      <c r="AI328" s="7"/>
      <c r="AJ328" s="7"/>
      <c r="AK328" s="7"/>
      <c r="AL328" s="59"/>
      <c r="AM328" s="249"/>
      <c r="AN328" s="250"/>
      <c r="AO328" s="36">
        <f>AO316</f>
        <v>5</v>
      </c>
      <c r="AP328" s="69" t="s">
        <v>873</v>
      </c>
      <c r="AQ328" s="130"/>
      <c r="AR328" s="131"/>
      <c r="AS328" s="167">
        <f>ROUND(ROUND(I323*S330,0)*$U$344,0)-AO328</f>
        <v>328</v>
      </c>
      <c r="AT328" s="82"/>
    </row>
    <row r="329" spans="1:46" ht="17.2" customHeight="1" x14ac:dyDescent="0.3">
      <c r="A329" s="10">
        <v>21</v>
      </c>
      <c r="B329" s="12" t="s">
        <v>58</v>
      </c>
      <c r="C329" s="51" t="s">
        <v>1634</v>
      </c>
      <c r="D329" s="265"/>
      <c r="E329" s="266"/>
      <c r="F329" s="265"/>
      <c r="G329" s="299"/>
      <c r="H329" s="44"/>
      <c r="I329" s="2"/>
      <c r="J329" s="2"/>
      <c r="K329" s="2"/>
      <c r="L329" s="43"/>
      <c r="M329" s="241"/>
      <c r="N329" s="241"/>
      <c r="O329" s="241"/>
      <c r="P329" s="241"/>
      <c r="Q329" s="241"/>
      <c r="R329" s="241"/>
      <c r="S329" s="241"/>
      <c r="T329" s="242"/>
      <c r="U329" s="305"/>
      <c r="V329" s="307"/>
      <c r="W329" s="281" t="s">
        <v>871</v>
      </c>
      <c r="X329" s="282"/>
      <c r="Y329" s="282"/>
      <c r="Z329" s="282"/>
      <c r="AA329" s="283"/>
      <c r="AB329" s="247" t="s">
        <v>870</v>
      </c>
      <c r="AC329" s="248"/>
      <c r="AD329" s="248"/>
      <c r="AE329" s="248"/>
      <c r="AF329" s="248"/>
      <c r="AG329" s="248"/>
      <c r="AH329" s="248"/>
      <c r="AI329" s="248"/>
      <c r="AJ329" s="248"/>
      <c r="AK329" s="248"/>
      <c r="AL329" s="126" t="s">
        <v>810</v>
      </c>
      <c r="AM329" s="255">
        <f>AM326</f>
        <v>0.7</v>
      </c>
      <c r="AN329" s="289"/>
      <c r="AO329" s="44"/>
      <c r="AP329" s="130"/>
      <c r="AQ329" s="130"/>
      <c r="AR329" s="131"/>
      <c r="AS329" s="167">
        <f>ROUND(ROUND(ROUND(I323*S330,0)*$U$344,0)*AM329,0)-AO328</f>
        <v>228</v>
      </c>
      <c r="AT329" s="82"/>
    </row>
    <row r="330" spans="1:46" ht="17.2" customHeight="1" x14ac:dyDescent="0.3">
      <c r="A330" s="10">
        <v>21</v>
      </c>
      <c r="B330" s="12" t="s">
        <v>59</v>
      </c>
      <c r="C330" s="51" t="s">
        <v>1633</v>
      </c>
      <c r="D330" s="265"/>
      <c r="E330" s="266"/>
      <c r="F330" s="265"/>
      <c r="G330" s="299"/>
      <c r="H330" s="44"/>
      <c r="I330" s="2"/>
      <c r="J330" s="2"/>
      <c r="K330" s="2"/>
      <c r="L330" s="43"/>
      <c r="M330" s="11"/>
      <c r="N330" s="11"/>
      <c r="O330" s="11"/>
      <c r="P330" s="11"/>
      <c r="Q330" s="11"/>
      <c r="R330" s="126" t="s">
        <v>810</v>
      </c>
      <c r="S330" s="236">
        <f>S324</f>
        <v>0.96499999999999997</v>
      </c>
      <c r="T330" s="237"/>
      <c r="U330" s="305"/>
      <c r="V330" s="307"/>
      <c r="W330" s="292"/>
      <c r="X330" s="293"/>
      <c r="Y330" s="293"/>
      <c r="Z330" s="293"/>
      <c r="AA330" s="294"/>
      <c r="AB330" s="247" t="s">
        <v>868</v>
      </c>
      <c r="AC330" s="248"/>
      <c r="AD330" s="248"/>
      <c r="AE330" s="248"/>
      <c r="AF330" s="248"/>
      <c r="AG330" s="248"/>
      <c r="AH330" s="248"/>
      <c r="AI330" s="248"/>
      <c r="AJ330" s="248"/>
      <c r="AK330" s="248"/>
      <c r="AL330" s="59" t="s">
        <v>810</v>
      </c>
      <c r="AM330" s="249">
        <f>AM327</f>
        <v>0.5</v>
      </c>
      <c r="AN330" s="250"/>
      <c r="AO330" s="42"/>
      <c r="AP330" s="149"/>
      <c r="AQ330" s="149"/>
      <c r="AR330" s="150"/>
      <c r="AS330" s="167">
        <f>ROUND(ROUND(ROUND(I323*S330,0)*$U$344,0)*AM330,0)-AO328</f>
        <v>162</v>
      </c>
      <c r="AT330" s="82"/>
    </row>
    <row r="331" spans="1:46" ht="17.2" customHeight="1" x14ac:dyDescent="0.3">
      <c r="A331" s="10">
        <v>21</v>
      </c>
      <c r="B331" s="12" t="s">
        <v>60</v>
      </c>
      <c r="C331" s="51" t="s">
        <v>1632</v>
      </c>
      <c r="D331" s="129"/>
      <c r="E331" s="130"/>
      <c r="F331" s="129"/>
      <c r="G331" s="131"/>
      <c r="H331" s="243" t="s">
        <v>910</v>
      </c>
      <c r="I331" s="239"/>
      <c r="J331" s="239"/>
      <c r="K331" s="239"/>
      <c r="L331" s="240"/>
      <c r="M331" s="34"/>
      <c r="N331" s="76"/>
      <c r="O331" s="76"/>
      <c r="P331" s="76"/>
      <c r="Q331" s="76"/>
      <c r="R331" s="76"/>
      <c r="S331" s="76"/>
      <c r="T331" s="103"/>
      <c r="U331" s="305"/>
      <c r="V331" s="307"/>
      <c r="W331" s="9"/>
      <c r="X331" s="30"/>
      <c r="Y331" s="105"/>
      <c r="Z331" s="63"/>
      <c r="AA331" s="7"/>
      <c r="AB331" s="34"/>
      <c r="AC331" s="34"/>
      <c r="AD331" s="53"/>
      <c r="AE331" s="53"/>
      <c r="AF331" s="34"/>
      <c r="AG331" s="34"/>
      <c r="AH331" s="34"/>
      <c r="AI331" s="34"/>
      <c r="AJ331" s="34"/>
      <c r="AK331" s="34"/>
      <c r="AL331" s="53"/>
      <c r="AM331" s="290"/>
      <c r="AN331" s="290"/>
      <c r="AO331" s="127"/>
      <c r="AP331" s="127"/>
      <c r="AQ331" s="127"/>
      <c r="AR331" s="128"/>
      <c r="AS331" s="178">
        <f>ROUND(I335*$U$344,0)</f>
        <v>328</v>
      </c>
      <c r="AT331" s="82"/>
    </row>
    <row r="332" spans="1:46" ht="17.2" customHeight="1" x14ac:dyDescent="0.3">
      <c r="A332" s="10">
        <v>21</v>
      </c>
      <c r="B332" s="12" t="s">
        <v>61</v>
      </c>
      <c r="C332" s="51" t="s">
        <v>1631</v>
      </c>
      <c r="D332" s="129"/>
      <c r="E332" s="130"/>
      <c r="F332" s="129"/>
      <c r="G332" s="131"/>
      <c r="H332" s="262"/>
      <c r="I332" s="241"/>
      <c r="J332" s="241"/>
      <c r="K332" s="241"/>
      <c r="L332" s="242"/>
      <c r="M332" s="140"/>
      <c r="N332" s="140"/>
      <c r="O332" s="140"/>
      <c r="P332" s="140"/>
      <c r="Q332" s="140"/>
      <c r="R332" s="140"/>
      <c r="S332" s="140"/>
      <c r="T332" s="83"/>
      <c r="U332" s="305"/>
      <c r="V332" s="307"/>
      <c r="W332" s="281" t="s">
        <v>871</v>
      </c>
      <c r="X332" s="282"/>
      <c r="Y332" s="282"/>
      <c r="Z332" s="282"/>
      <c r="AA332" s="282"/>
      <c r="AB332" s="247" t="s">
        <v>870</v>
      </c>
      <c r="AC332" s="248"/>
      <c r="AD332" s="248"/>
      <c r="AE332" s="248"/>
      <c r="AF332" s="248"/>
      <c r="AG332" s="248"/>
      <c r="AH332" s="248"/>
      <c r="AI332" s="248"/>
      <c r="AJ332" s="248"/>
      <c r="AK332" s="248"/>
      <c r="AL332" s="53" t="s">
        <v>810</v>
      </c>
      <c r="AM332" s="290">
        <f>AM329</f>
        <v>0.7</v>
      </c>
      <c r="AN332" s="290"/>
      <c r="AO332" s="127"/>
      <c r="AP332" s="127"/>
      <c r="AQ332" s="127"/>
      <c r="AR332" s="128"/>
      <c r="AS332" s="178">
        <f>ROUND(ROUND(I335*$U$344,0)*AM332,0)</f>
        <v>230</v>
      </c>
      <c r="AT332" s="82"/>
    </row>
    <row r="333" spans="1:46" ht="17.2" customHeight="1" x14ac:dyDescent="0.3">
      <c r="A333" s="10">
        <v>21</v>
      </c>
      <c r="B333" s="12" t="s">
        <v>62</v>
      </c>
      <c r="C333" s="51" t="s">
        <v>1630</v>
      </c>
      <c r="D333" s="129"/>
      <c r="E333" s="130"/>
      <c r="F333" s="129"/>
      <c r="G333" s="131"/>
      <c r="H333" s="129"/>
      <c r="I333" s="130"/>
      <c r="J333" s="130"/>
      <c r="K333" s="130"/>
      <c r="L333" s="131"/>
      <c r="M333" s="140"/>
      <c r="N333" s="140"/>
      <c r="O333" s="140"/>
      <c r="P333" s="140"/>
      <c r="Q333" s="140"/>
      <c r="R333" s="140"/>
      <c r="S333" s="140"/>
      <c r="T333" s="83"/>
      <c r="U333" s="305"/>
      <c r="V333" s="307"/>
      <c r="W333" s="281"/>
      <c r="X333" s="282"/>
      <c r="Y333" s="282"/>
      <c r="Z333" s="282"/>
      <c r="AA333" s="282"/>
      <c r="AB333" s="247" t="s">
        <v>868</v>
      </c>
      <c r="AC333" s="248"/>
      <c r="AD333" s="248"/>
      <c r="AE333" s="248"/>
      <c r="AF333" s="248"/>
      <c r="AG333" s="248"/>
      <c r="AH333" s="248"/>
      <c r="AI333" s="248"/>
      <c r="AJ333" s="248"/>
      <c r="AK333" s="248"/>
      <c r="AL333" s="53" t="s">
        <v>810</v>
      </c>
      <c r="AM333" s="290">
        <f>AM330</f>
        <v>0.5</v>
      </c>
      <c r="AN333" s="290"/>
      <c r="AO333" s="127"/>
      <c r="AP333" s="127"/>
      <c r="AQ333" s="127"/>
      <c r="AR333" s="128"/>
      <c r="AS333" s="178">
        <f>ROUND(ROUND(I335*$U$344,0)*AM333,0)</f>
        <v>164</v>
      </c>
      <c r="AT333" s="82"/>
    </row>
    <row r="334" spans="1:46" ht="17.2" customHeight="1" x14ac:dyDescent="0.3">
      <c r="A334" s="10">
        <v>21</v>
      </c>
      <c r="B334" s="12" t="s">
        <v>63</v>
      </c>
      <c r="C334" s="51" t="s">
        <v>1629</v>
      </c>
      <c r="D334" s="129"/>
      <c r="E334" s="130"/>
      <c r="F334" s="129"/>
      <c r="G334" s="131"/>
      <c r="H334" s="129"/>
      <c r="I334" s="130"/>
      <c r="J334" s="2"/>
      <c r="K334" s="140"/>
      <c r="L334" s="83"/>
      <c r="M334" s="239" t="s">
        <v>837</v>
      </c>
      <c r="N334" s="239"/>
      <c r="O334" s="239"/>
      <c r="P334" s="239"/>
      <c r="Q334" s="239"/>
      <c r="R334" s="239"/>
      <c r="S334" s="239"/>
      <c r="T334" s="240"/>
      <c r="U334" s="305"/>
      <c r="V334" s="307"/>
      <c r="W334" s="46"/>
      <c r="X334" s="47"/>
      <c r="Y334" s="7"/>
      <c r="Z334" s="7"/>
      <c r="AA334" s="7"/>
      <c r="AB334" s="34"/>
      <c r="AC334" s="34"/>
      <c r="AD334" s="53"/>
      <c r="AE334" s="53"/>
      <c r="AF334" s="34"/>
      <c r="AG334" s="34"/>
      <c r="AH334" s="34"/>
      <c r="AI334" s="34"/>
      <c r="AJ334" s="34"/>
      <c r="AK334" s="34"/>
      <c r="AL334" s="53"/>
      <c r="AM334" s="290"/>
      <c r="AN334" s="290"/>
      <c r="AO334" s="127"/>
      <c r="AP334" s="127"/>
      <c r="AQ334" s="127"/>
      <c r="AR334" s="128"/>
      <c r="AS334" s="178">
        <f>ROUND(ROUND(I335*S336,0)*$U$344,0)</f>
        <v>316</v>
      </c>
      <c r="AT334" s="82"/>
    </row>
    <row r="335" spans="1:46" ht="17.2" customHeight="1" x14ac:dyDescent="0.3">
      <c r="A335" s="10">
        <v>21</v>
      </c>
      <c r="B335" s="12" t="s">
        <v>64</v>
      </c>
      <c r="C335" s="51" t="s">
        <v>1628</v>
      </c>
      <c r="D335" s="129"/>
      <c r="E335" s="130"/>
      <c r="F335" s="129"/>
      <c r="G335" s="131"/>
      <c r="H335" s="129"/>
      <c r="I335" s="295">
        <f>'5療養介護(基本)'!I70</f>
        <v>655</v>
      </c>
      <c r="J335" s="295"/>
      <c r="K335" s="2" t="s">
        <v>809</v>
      </c>
      <c r="L335" s="131"/>
      <c r="M335" s="241"/>
      <c r="N335" s="241"/>
      <c r="O335" s="241"/>
      <c r="P335" s="241"/>
      <c r="Q335" s="241"/>
      <c r="R335" s="241"/>
      <c r="S335" s="241"/>
      <c r="T335" s="242"/>
      <c r="U335" s="305"/>
      <c r="V335" s="307"/>
      <c r="W335" s="281" t="s">
        <v>871</v>
      </c>
      <c r="X335" s="282"/>
      <c r="Y335" s="282"/>
      <c r="Z335" s="282"/>
      <c r="AA335" s="282"/>
      <c r="AB335" s="247" t="s">
        <v>870</v>
      </c>
      <c r="AC335" s="248"/>
      <c r="AD335" s="248"/>
      <c r="AE335" s="248"/>
      <c r="AF335" s="248"/>
      <c r="AG335" s="248"/>
      <c r="AH335" s="248"/>
      <c r="AI335" s="248"/>
      <c r="AJ335" s="248"/>
      <c r="AK335" s="248"/>
      <c r="AL335" s="53" t="s">
        <v>810</v>
      </c>
      <c r="AM335" s="290">
        <f>AM332</f>
        <v>0.7</v>
      </c>
      <c r="AN335" s="290"/>
      <c r="AO335" s="127"/>
      <c r="AP335" s="127"/>
      <c r="AQ335" s="127"/>
      <c r="AR335" s="128"/>
      <c r="AS335" s="178">
        <f>ROUND(ROUND(ROUND(I335*S336,0)*$U$344,0)*AM335,0)</f>
        <v>221</v>
      </c>
      <c r="AT335" s="82"/>
    </row>
    <row r="336" spans="1:46" ht="17.2" customHeight="1" x14ac:dyDescent="0.3">
      <c r="A336" s="10">
        <v>21</v>
      </c>
      <c r="B336" s="12" t="s">
        <v>65</v>
      </c>
      <c r="C336" s="51" t="s">
        <v>1627</v>
      </c>
      <c r="D336" s="129"/>
      <c r="E336" s="130"/>
      <c r="F336" s="129"/>
      <c r="G336" s="131"/>
      <c r="H336" s="129"/>
      <c r="I336" s="120"/>
      <c r="J336" s="120"/>
      <c r="K336" s="120"/>
      <c r="L336" s="121"/>
      <c r="M336" s="11"/>
      <c r="N336" s="11"/>
      <c r="O336" s="11"/>
      <c r="P336" s="11"/>
      <c r="Q336" s="11"/>
      <c r="R336" s="126" t="s">
        <v>810</v>
      </c>
      <c r="S336" s="236">
        <f>S330</f>
        <v>0.96499999999999997</v>
      </c>
      <c r="T336" s="237"/>
      <c r="U336" s="305"/>
      <c r="V336" s="307"/>
      <c r="W336" s="281"/>
      <c r="X336" s="282"/>
      <c r="Y336" s="282"/>
      <c r="Z336" s="282"/>
      <c r="AA336" s="282"/>
      <c r="AB336" s="247" t="s">
        <v>868</v>
      </c>
      <c r="AC336" s="248"/>
      <c r="AD336" s="248"/>
      <c r="AE336" s="248"/>
      <c r="AF336" s="248"/>
      <c r="AG336" s="248"/>
      <c r="AH336" s="248"/>
      <c r="AI336" s="248"/>
      <c r="AJ336" s="248"/>
      <c r="AK336" s="248"/>
      <c r="AL336" s="53" t="s">
        <v>810</v>
      </c>
      <c r="AM336" s="290">
        <f>AM333</f>
        <v>0.5</v>
      </c>
      <c r="AN336" s="290"/>
      <c r="AO336" s="63"/>
      <c r="AP336" s="63"/>
      <c r="AQ336" s="63"/>
      <c r="AR336" s="117"/>
      <c r="AS336" s="178">
        <f>ROUND(ROUND(ROUND(I335*S336,0)*$U$344,0)*AM336,0)</f>
        <v>158</v>
      </c>
      <c r="AT336" s="82"/>
    </row>
    <row r="337" spans="1:46" ht="17.2" customHeight="1" x14ac:dyDescent="0.3">
      <c r="A337" s="10">
        <v>21</v>
      </c>
      <c r="B337" s="12" t="s">
        <v>66</v>
      </c>
      <c r="C337" s="51" t="s">
        <v>1626</v>
      </c>
      <c r="D337" s="129"/>
      <c r="E337" s="130"/>
      <c r="F337" s="129"/>
      <c r="G337" s="131"/>
      <c r="H337" s="122"/>
      <c r="I337" s="120"/>
      <c r="J337" s="120"/>
      <c r="K337" s="120"/>
      <c r="L337" s="121"/>
      <c r="M337" s="34"/>
      <c r="N337" s="76"/>
      <c r="O337" s="76"/>
      <c r="P337" s="76"/>
      <c r="Q337" s="76"/>
      <c r="R337" s="76"/>
      <c r="S337" s="76"/>
      <c r="T337" s="103"/>
      <c r="U337" s="107"/>
      <c r="V337" s="307"/>
      <c r="W337" s="9"/>
      <c r="X337" s="30"/>
      <c r="Y337" s="105"/>
      <c r="Z337" s="63"/>
      <c r="AA337" s="7"/>
      <c r="AB337" s="7"/>
      <c r="AC337" s="7"/>
      <c r="AD337" s="59"/>
      <c r="AE337" s="59"/>
      <c r="AF337" s="7"/>
      <c r="AG337" s="7"/>
      <c r="AH337" s="7"/>
      <c r="AI337" s="7"/>
      <c r="AJ337" s="7"/>
      <c r="AK337" s="7"/>
      <c r="AL337" s="59"/>
      <c r="AM337" s="249"/>
      <c r="AN337" s="250"/>
      <c r="AO337" s="241" t="s">
        <v>877</v>
      </c>
      <c r="AP337" s="241"/>
      <c r="AQ337" s="241"/>
      <c r="AR337" s="242"/>
      <c r="AS337" s="167">
        <f>ROUND(I335*$U$344,0)-AO340</f>
        <v>323</v>
      </c>
      <c r="AT337" s="82"/>
    </row>
    <row r="338" spans="1:46" ht="17.2" customHeight="1" x14ac:dyDescent="0.3">
      <c r="A338" s="10">
        <v>21</v>
      </c>
      <c r="B338" s="12" t="s">
        <v>67</v>
      </c>
      <c r="C338" s="51" t="s">
        <v>1625</v>
      </c>
      <c r="D338" s="129"/>
      <c r="E338" s="130"/>
      <c r="F338" s="129"/>
      <c r="G338" s="131"/>
      <c r="H338" s="122"/>
      <c r="I338" s="120"/>
      <c r="J338" s="120"/>
      <c r="K338" s="120"/>
      <c r="L338" s="121"/>
      <c r="M338" s="140"/>
      <c r="N338" s="140"/>
      <c r="O338" s="140"/>
      <c r="P338" s="140"/>
      <c r="Q338" s="140"/>
      <c r="R338" s="140"/>
      <c r="S338" s="140"/>
      <c r="T338" s="83"/>
      <c r="U338" s="107"/>
      <c r="V338" s="307"/>
      <c r="W338" s="281" t="s">
        <v>871</v>
      </c>
      <c r="X338" s="282"/>
      <c r="Y338" s="282"/>
      <c r="Z338" s="282"/>
      <c r="AA338" s="283"/>
      <c r="AB338" s="247" t="s">
        <v>870</v>
      </c>
      <c r="AC338" s="248"/>
      <c r="AD338" s="248"/>
      <c r="AE338" s="248"/>
      <c r="AF338" s="248"/>
      <c r="AG338" s="248"/>
      <c r="AH338" s="248"/>
      <c r="AI338" s="248"/>
      <c r="AJ338" s="248"/>
      <c r="AK338" s="248"/>
      <c r="AL338" s="126" t="s">
        <v>810</v>
      </c>
      <c r="AM338" s="255">
        <f>AM335</f>
        <v>0.7</v>
      </c>
      <c r="AN338" s="289"/>
      <c r="AO338" s="262"/>
      <c r="AP338" s="241"/>
      <c r="AQ338" s="241"/>
      <c r="AR338" s="242"/>
      <c r="AS338" s="167">
        <f>ROUND(ROUND(I335*$U$344,0)*AM338,0)-AO340</f>
        <v>225</v>
      </c>
      <c r="AT338" s="82"/>
    </row>
    <row r="339" spans="1:46" ht="17.2" customHeight="1" x14ac:dyDescent="0.3">
      <c r="A339" s="10">
        <v>21</v>
      </c>
      <c r="B339" s="12" t="s">
        <v>68</v>
      </c>
      <c r="C339" s="51" t="s">
        <v>1624</v>
      </c>
      <c r="D339" s="129"/>
      <c r="E339" s="130"/>
      <c r="F339" s="129"/>
      <c r="G339" s="131"/>
      <c r="H339" s="122"/>
      <c r="I339" s="120"/>
      <c r="J339" s="120"/>
      <c r="K339" s="120"/>
      <c r="L339" s="121"/>
      <c r="M339" s="140"/>
      <c r="N339" s="140"/>
      <c r="O339" s="140"/>
      <c r="P339" s="140"/>
      <c r="Q339" s="140"/>
      <c r="R339" s="140"/>
      <c r="S339" s="140"/>
      <c r="T339" s="83"/>
      <c r="U339" s="107"/>
      <c r="V339" s="307"/>
      <c r="W339" s="281"/>
      <c r="X339" s="282"/>
      <c r="Y339" s="282"/>
      <c r="Z339" s="282"/>
      <c r="AA339" s="283"/>
      <c r="AB339" s="247" t="s">
        <v>868</v>
      </c>
      <c r="AC339" s="248"/>
      <c r="AD339" s="248"/>
      <c r="AE339" s="248"/>
      <c r="AF339" s="248"/>
      <c r="AG339" s="248"/>
      <c r="AH339" s="248"/>
      <c r="AI339" s="248"/>
      <c r="AJ339" s="248"/>
      <c r="AK339" s="248"/>
      <c r="AL339" s="53" t="s">
        <v>810</v>
      </c>
      <c r="AM339" s="290">
        <f>AM336</f>
        <v>0.5</v>
      </c>
      <c r="AN339" s="291"/>
      <c r="AO339" s="134"/>
      <c r="AP339" s="130"/>
      <c r="AQ339" s="130"/>
      <c r="AR339" s="131"/>
      <c r="AS339" s="167">
        <f>ROUND(ROUND(I335*$U$344,0)*AM339,0)-AO340</f>
        <v>159</v>
      </c>
      <c r="AT339" s="82"/>
    </row>
    <row r="340" spans="1:46" ht="17.2" customHeight="1" x14ac:dyDescent="0.3">
      <c r="A340" s="10">
        <v>21</v>
      </c>
      <c r="B340" s="12" t="s">
        <v>69</v>
      </c>
      <c r="C340" s="51" t="s">
        <v>1623</v>
      </c>
      <c r="D340" s="129"/>
      <c r="E340" s="130"/>
      <c r="F340" s="129"/>
      <c r="G340" s="131"/>
      <c r="H340" s="122"/>
      <c r="I340" s="120"/>
      <c r="J340" s="120"/>
      <c r="K340" s="120"/>
      <c r="L340" s="121"/>
      <c r="M340" s="239" t="s">
        <v>837</v>
      </c>
      <c r="N340" s="239"/>
      <c r="O340" s="239"/>
      <c r="P340" s="239"/>
      <c r="Q340" s="239"/>
      <c r="R340" s="239"/>
      <c r="S340" s="239"/>
      <c r="T340" s="240"/>
      <c r="U340" s="107"/>
      <c r="V340" s="307"/>
      <c r="W340" s="46"/>
      <c r="X340" s="47"/>
      <c r="Y340" s="7"/>
      <c r="Z340" s="7"/>
      <c r="AA340" s="7"/>
      <c r="AB340" s="7"/>
      <c r="AC340" s="7"/>
      <c r="AD340" s="59"/>
      <c r="AE340" s="59"/>
      <c r="AF340" s="7"/>
      <c r="AG340" s="7"/>
      <c r="AH340" s="7"/>
      <c r="AI340" s="7"/>
      <c r="AJ340" s="7"/>
      <c r="AK340" s="7"/>
      <c r="AL340" s="59"/>
      <c r="AM340" s="249"/>
      <c r="AN340" s="250"/>
      <c r="AO340" s="36">
        <f>AO328</f>
        <v>5</v>
      </c>
      <c r="AP340" s="69" t="s">
        <v>873</v>
      </c>
      <c r="AQ340" s="130"/>
      <c r="AR340" s="131"/>
      <c r="AS340" s="167">
        <f>ROUND(ROUND(I335*S342,0)*$U$344,0)-AO340</f>
        <v>311</v>
      </c>
      <c r="AT340" s="82"/>
    </row>
    <row r="341" spans="1:46" ht="17.2" customHeight="1" x14ac:dyDescent="0.3">
      <c r="A341" s="10">
        <v>21</v>
      </c>
      <c r="B341" s="12" t="s">
        <v>70</v>
      </c>
      <c r="C341" s="51" t="s">
        <v>1622</v>
      </c>
      <c r="D341" s="129"/>
      <c r="E341" s="130"/>
      <c r="F341" s="129"/>
      <c r="G341" s="131"/>
      <c r="H341" s="122"/>
      <c r="I341" s="120"/>
      <c r="J341" s="120"/>
      <c r="K341" s="120"/>
      <c r="L341" s="121"/>
      <c r="M341" s="241"/>
      <c r="N341" s="241"/>
      <c r="O341" s="241"/>
      <c r="P341" s="241"/>
      <c r="Q341" s="241"/>
      <c r="R341" s="241"/>
      <c r="S341" s="241"/>
      <c r="T341" s="242"/>
      <c r="U341" s="107"/>
      <c r="V341" s="307"/>
      <c r="W341" s="281" t="s">
        <v>871</v>
      </c>
      <c r="X341" s="282"/>
      <c r="Y341" s="282"/>
      <c r="Z341" s="282"/>
      <c r="AA341" s="283"/>
      <c r="AB341" s="247" t="s">
        <v>870</v>
      </c>
      <c r="AC341" s="248"/>
      <c r="AD341" s="248"/>
      <c r="AE341" s="248"/>
      <c r="AF341" s="248"/>
      <c r="AG341" s="248"/>
      <c r="AH341" s="248"/>
      <c r="AI341" s="248"/>
      <c r="AJ341" s="248"/>
      <c r="AK341" s="248"/>
      <c r="AL341" s="126" t="s">
        <v>810</v>
      </c>
      <c r="AM341" s="255">
        <f>AM338</f>
        <v>0.7</v>
      </c>
      <c r="AN341" s="289"/>
      <c r="AO341" s="44"/>
      <c r="AP341" s="130"/>
      <c r="AQ341" s="130"/>
      <c r="AR341" s="131"/>
      <c r="AS341" s="167">
        <f>ROUND(ROUND(ROUND(I335*S342,0)*$U$344,0)*AM341,0)-AO340</f>
        <v>216</v>
      </c>
      <c r="AT341" s="82"/>
    </row>
    <row r="342" spans="1:46" ht="17.2" customHeight="1" x14ac:dyDescent="0.3">
      <c r="A342" s="10">
        <v>21</v>
      </c>
      <c r="B342" s="12" t="s">
        <v>71</v>
      </c>
      <c r="C342" s="51" t="s">
        <v>1621</v>
      </c>
      <c r="D342" s="129"/>
      <c r="E342" s="130"/>
      <c r="F342" s="129"/>
      <c r="G342" s="131"/>
      <c r="H342" s="122"/>
      <c r="I342" s="120"/>
      <c r="J342" s="120"/>
      <c r="K342" s="120"/>
      <c r="L342" s="121"/>
      <c r="M342" s="11"/>
      <c r="N342" s="11"/>
      <c r="O342" s="11"/>
      <c r="P342" s="11"/>
      <c r="Q342" s="11"/>
      <c r="R342" s="126" t="s">
        <v>810</v>
      </c>
      <c r="S342" s="236">
        <f>S336</f>
        <v>0.96499999999999997</v>
      </c>
      <c r="T342" s="237"/>
      <c r="U342" s="107"/>
      <c r="V342" s="307"/>
      <c r="W342" s="292"/>
      <c r="X342" s="293"/>
      <c r="Y342" s="293"/>
      <c r="Z342" s="293"/>
      <c r="AA342" s="294"/>
      <c r="AB342" s="247" t="s">
        <v>868</v>
      </c>
      <c r="AC342" s="248"/>
      <c r="AD342" s="248"/>
      <c r="AE342" s="248"/>
      <c r="AF342" s="248"/>
      <c r="AG342" s="248"/>
      <c r="AH342" s="248"/>
      <c r="AI342" s="248"/>
      <c r="AJ342" s="248"/>
      <c r="AK342" s="248"/>
      <c r="AL342" s="59" t="s">
        <v>810</v>
      </c>
      <c r="AM342" s="249">
        <f>AM339</f>
        <v>0.5</v>
      </c>
      <c r="AN342" s="250"/>
      <c r="AO342" s="42"/>
      <c r="AP342" s="149"/>
      <c r="AQ342" s="149"/>
      <c r="AR342" s="150"/>
      <c r="AS342" s="167">
        <f>ROUND(ROUND(ROUND(I335*S342,0)*$U$344,0)*AM342,0)-AO340</f>
        <v>153</v>
      </c>
      <c r="AT342" s="82"/>
    </row>
    <row r="343" spans="1:46" ht="17.2" customHeight="1" x14ac:dyDescent="0.3">
      <c r="A343" s="10">
        <v>21</v>
      </c>
      <c r="B343" s="12" t="s">
        <v>72</v>
      </c>
      <c r="C343" s="51" t="s">
        <v>1620</v>
      </c>
      <c r="D343" s="129"/>
      <c r="E343" s="130"/>
      <c r="F343" s="129"/>
      <c r="G343" s="131"/>
      <c r="H343" s="243" t="s">
        <v>897</v>
      </c>
      <c r="I343" s="239"/>
      <c r="J343" s="239"/>
      <c r="K343" s="239"/>
      <c r="L343" s="240"/>
      <c r="M343" s="34"/>
      <c r="N343" s="76"/>
      <c r="O343" s="76"/>
      <c r="P343" s="76"/>
      <c r="Q343" s="76"/>
      <c r="R343" s="76"/>
      <c r="S343" s="76"/>
      <c r="T343" s="103"/>
      <c r="U343" s="296" t="s">
        <v>810</v>
      </c>
      <c r="V343" s="303"/>
      <c r="W343" s="9"/>
      <c r="X343" s="30"/>
      <c r="Y343" s="105"/>
      <c r="Z343" s="63"/>
      <c r="AA343" s="7"/>
      <c r="AB343" s="34"/>
      <c r="AC343" s="34"/>
      <c r="AD343" s="53"/>
      <c r="AE343" s="53"/>
      <c r="AF343" s="34"/>
      <c r="AG343" s="34"/>
      <c r="AH343" s="34"/>
      <c r="AI343" s="34"/>
      <c r="AJ343" s="34"/>
      <c r="AK343" s="34"/>
      <c r="AL343" s="53"/>
      <c r="AM343" s="290"/>
      <c r="AN343" s="290"/>
      <c r="AO343" s="127"/>
      <c r="AP343" s="127"/>
      <c r="AQ343" s="127"/>
      <c r="AR343" s="128"/>
      <c r="AS343" s="178">
        <f>ROUND(I347*$U$344,0)</f>
        <v>304</v>
      </c>
      <c r="AT343" s="82"/>
    </row>
    <row r="344" spans="1:46" ht="17.2" customHeight="1" x14ac:dyDescent="0.3">
      <c r="A344" s="10">
        <v>21</v>
      </c>
      <c r="B344" s="12" t="s">
        <v>73</v>
      </c>
      <c r="C344" s="51" t="s">
        <v>1619</v>
      </c>
      <c r="D344" s="129"/>
      <c r="E344" s="130"/>
      <c r="F344" s="129"/>
      <c r="G344" s="131"/>
      <c r="H344" s="262"/>
      <c r="I344" s="241"/>
      <c r="J344" s="241"/>
      <c r="K344" s="241"/>
      <c r="L344" s="242"/>
      <c r="M344" s="140"/>
      <c r="N344" s="140"/>
      <c r="O344" s="140"/>
      <c r="P344" s="140"/>
      <c r="Q344" s="140"/>
      <c r="R344" s="140"/>
      <c r="S344" s="140"/>
      <c r="T344" s="83"/>
      <c r="U344" s="287">
        <f>U296</f>
        <v>0.5</v>
      </c>
      <c r="V344" s="288"/>
      <c r="W344" s="281" t="s">
        <v>871</v>
      </c>
      <c r="X344" s="282"/>
      <c r="Y344" s="282"/>
      <c r="Z344" s="282"/>
      <c r="AA344" s="282"/>
      <c r="AB344" s="247" t="s">
        <v>870</v>
      </c>
      <c r="AC344" s="248"/>
      <c r="AD344" s="248"/>
      <c r="AE344" s="248"/>
      <c r="AF344" s="248"/>
      <c r="AG344" s="248"/>
      <c r="AH344" s="248"/>
      <c r="AI344" s="248"/>
      <c r="AJ344" s="248"/>
      <c r="AK344" s="248"/>
      <c r="AL344" s="53" t="s">
        <v>810</v>
      </c>
      <c r="AM344" s="290">
        <f>AM341</f>
        <v>0.7</v>
      </c>
      <c r="AN344" s="290"/>
      <c r="AO344" s="127"/>
      <c r="AP344" s="127"/>
      <c r="AQ344" s="127"/>
      <c r="AR344" s="128"/>
      <c r="AS344" s="178">
        <f>ROUND(ROUND(I347*$U$344,0)*AM344,0)</f>
        <v>213</v>
      </c>
      <c r="AT344" s="82"/>
    </row>
    <row r="345" spans="1:46" ht="17.2" customHeight="1" x14ac:dyDescent="0.3">
      <c r="A345" s="10">
        <v>21</v>
      </c>
      <c r="B345" s="12" t="s">
        <v>74</v>
      </c>
      <c r="C345" s="51" t="s">
        <v>1618</v>
      </c>
      <c r="D345" s="129"/>
      <c r="E345" s="130"/>
      <c r="F345" s="129"/>
      <c r="G345" s="131"/>
      <c r="H345" s="44"/>
      <c r="I345" s="2"/>
      <c r="J345" s="2"/>
      <c r="K345" s="2"/>
      <c r="L345" s="43"/>
      <c r="M345" s="140"/>
      <c r="N345" s="140"/>
      <c r="O345" s="140"/>
      <c r="P345" s="140"/>
      <c r="Q345" s="140"/>
      <c r="R345" s="140"/>
      <c r="S345" s="140"/>
      <c r="T345" s="83"/>
      <c r="U345" s="156"/>
      <c r="V345" s="158"/>
      <c r="W345" s="281"/>
      <c r="X345" s="282"/>
      <c r="Y345" s="282"/>
      <c r="Z345" s="282"/>
      <c r="AA345" s="282"/>
      <c r="AB345" s="247" t="s">
        <v>868</v>
      </c>
      <c r="AC345" s="248"/>
      <c r="AD345" s="248"/>
      <c r="AE345" s="248"/>
      <c r="AF345" s="248"/>
      <c r="AG345" s="248"/>
      <c r="AH345" s="248"/>
      <c r="AI345" s="248"/>
      <c r="AJ345" s="248"/>
      <c r="AK345" s="248"/>
      <c r="AL345" s="53" t="s">
        <v>810</v>
      </c>
      <c r="AM345" s="290">
        <f>AM342</f>
        <v>0.5</v>
      </c>
      <c r="AN345" s="290"/>
      <c r="AO345" s="127"/>
      <c r="AP345" s="127"/>
      <c r="AQ345" s="127"/>
      <c r="AR345" s="128"/>
      <c r="AS345" s="85">
        <f>ROUND(ROUND(I347*$U$344,0)*AM345,0)</f>
        <v>152</v>
      </c>
      <c r="AT345" s="82"/>
    </row>
    <row r="346" spans="1:46" ht="17.2" customHeight="1" x14ac:dyDescent="0.3">
      <c r="A346" s="10">
        <v>21</v>
      </c>
      <c r="B346" s="12" t="s">
        <v>75</v>
      </c>
      <c r="C346" s="51" t="s">
        <v>1617</v>
      </c>
      <c r="D346" s="129"/>
      <c r="E346" s="130"/>
      <c r="F346" s="129"/>
      <c r="G346" s="131"/>
      <c r="H346" s="44"/>
      <c r="I346" s="2"/>
      <c r="J346" s="2"/>
      <c r="K346" s="140"/>
      <c r="L346" s="83"/>
      <c r="M346" s="239" t="s">
        <v>837</v>
      </c>
      <c r="N346" s="239"/>
      <c r="O346" s="239"/>
      <c r="P346" s="239"/>
      <c r="Q346" s="239"/>
      <c r="R346" s="239"/>
      <c r="S346" s="239"/>
      <c r="T346" s="240"/>
      <c r="U346" s="156"/>
      <c r="V346" s="158"/>
      <c r="W346" s="46"/>
      <c r="X346" s="47"/>
      <c r="Y346" s="7"/>
      <c r="Z346" s="7"/>
      <c r="AA346" s="7"/>
      <c r="AB346" s="34"/>
      <c r="AC346" s="34"/>
      <c r="AD346" s="53"/>
      <c r="AE346" s="53"/>
      <c r="AF346" s="34"/>
      <c r="AG346" s="34"/>
      <c r="AH346" s="34"/>
      <c r="AI346" s="34"/>
      <c r="AJ346" s="34"/>
      <c r="AK346" s="34"/>
      <c r="AL346" s="53"/>
      <c r="AM346" s="290"/>
      <c r="AN346" s="290"/>
      <c r="AO346" s="127"/>
      <c r="AP346" s="127"/>
      <c r="AQ346" s="127"/>
      <c r="AR346" s="128"/>
      <c r="AS346" s="178">
        <f>ROUND(ROUND(I347*S348,0)*$U$344,0)</f>
        <v>294</v>
      </c>
      <c r="AT346" s="82"/>
    </row>
    <row r="347" spans="1:46" ht="17.2" customHeight="1" x14ac:dyDescent="0.3">
      <c r="A347" s="10">
        <v>21</v>
      </c>
      <c r="B347" s="12" t="s">
        <v>76</v>
      </c>
      <c r="C347" s="51" t="s">
        <v>1616</v>
      </c>
      <c r="D347" s="129"/>
      <c r="E347" s="130"/>
      <c r="F347" s="129"/>
      <c r="G347" s="131"/>
      <c r="H347" s="44"/>
      <c r="I347" s="295">
        <f>'5療養介護(基本)'!I82</f>
        <v>608</v>
      </c>
      <c r="J347" s="295"/>
      <c r="K347" s="2" t="s">
        <v>809</v>
      </c>
      <c r="L347" s="43"/>
      <c r="M347" s="241"/>
      <c r="N347" s="241"/>
      <c r="O347" s="241"/>
      <c r="P347" s="241"/>
      <c r="Q347" s="241"/>
      <c r="R347" s="241"/>
      <c r="S347" s="241"/>
      <c r="T347" s="242"/>
      <c r="U347" s="156"/>
      <c r="V347" s="158"/>
      <c r="W347" s="281" t="s">
        <v>871</v>
      </c>
      <c r="X347" s="282"/>
      <c r="Y347" s="282"/>
      <c r="Z347" s="282"/>
      <c r="AA347" s="282"/>
      <c r="AB347" s="247" t="s">
        <v>870</v>
      </c>
      <c r="AC347" s="248"/>
      <c r="AD347" s="248"/>
      <c r="AE347" s="248"/>
      <c r="AF347" s="248"/>
      <c r="AG347" s="248"/>
      <c r="AH347" s="248"/>
      <c r="AI347" s="248"/>
      <c r="AJ347" s="248"/>
      <c r="AK347" s="248"/>
      <c r="AL347" s="53" t="s">
        <v>810</v>
      </c>
      <c r="AM347" s="290">
        <f>AM344</f>
        <v>0.7</v>
      </c>
      <c r="AN347" s="290"/>
      <c r="AO347" s="127"/>
      <c r="AP347" s="127"/>
      <c r="AQ347" s="127"/>
      <c r="AR347" s="128"/>
      <c r="AS347" s="178">
        <f>ROUND(ROUND(ROUND(I347*S348,0)*$U$344,0)*AM347,0)</f>
        <v>206</v>
      </c>
      <c r="AT347" s="82"/>
    </row>
    <row r="348" spans="1:46" ht="17.2" customHeight="1" x14ac:dyDescent="0.3">
      <c r="A348" s="10">
        <v>21</v>
      </c>
      <c r="B348" s="12" t="s">
        <v>77</v>
      </c>
      <c r="C348" s="51" t="s">
        <v>1615</v>
      </c>
      <c r="D348" s="129"/>
      <c r="E348" s="130"/>
      <c r="F348" s="129"/>
      <c r="G348" s="131"/>
      <c r="H348" s="44"/>
      <c r="I348" s="2"/>
      <c r="J348" s="2"/>
      <c r="K348" s="2"/>
      <c r="L348" s="43"/>
      <c r="M348" s="11"/>
      <c r="N348" s="11"/>
      <c r="O348" s="11"/>
      <c r="P348" s="11"/>
      <c r="Q348" s="11"/>
      <c r="R348" s="126" t="s">
        <v>810</v>
      </c>
      <c r="S348" s="236">
        <f>S342</f>
        <v>0.96499999999999997</v>
      </c>
      <c r="T348" s="237"/>
      <c r="U348" s="156"/>
      <c r="V348" s="158"/>
      <c r="W348" s="281"/>
      <c r="X348" s="282"/>
      <c r="Y348" s="282"/>
      <c r="Z348" s="282"/>
      <c r="AA348" s="282"/>
      <c r="AB348" s="247" t="s">
        <v>868</v>
      </c>
      <c r="AC348" s="248"/>
      <c r="AD348" s="248"/>
      <c r="AE348" s="248"/>
      <c r="AF348" s="248"/>
      <c r="AG348" s="248"/>
      <c r="AH348" s="248"/>
      <c r="AI348" s="248"/>
      <c r="AJ348" s="248"/>
      <c r="AK348" s="248"/>
      <c r="AL348" s="53" t="s">
        <v>810</v>
      </c>
      <c r="AM348" s="290">
        <f>AM345</f>
        <v>0.5</v>
      </c>
      <c r="AN348" s="290"/>
      <c r="AO348" s="63"/>
      <c r="AP348" s="63"/>
      <c r="AQ348" s="63"/>
      <c r="AR348" s="117"/>
      <c r="AS348" s="178">
        <f>ROUND(ROUND(ROUND(I347*S348,0)*$U$344,0)*AM348,0)</f>
        <v>147</v>
      </c>
      <c r="AT348" s="82"/>
    </row>
    <row r="349" spans="1:46" ht="17.2" customHeight="1" x14ac:dyDescent="0.3">
      <c r="A349" s="10">
        <v>21</v>
      </c>
      <c r="B349" s="12" t="s">
        <v>78</v>
      </c>
      <c r="C349" s="51" t="s">
        <v>1614</v>
      </c>
      <c r="D349" s="129"/>
      <c r="E349" s="130"/>
      <c r="F349" s="129"/>
      <c r="G349" s="131"/>
      <c r="H349" s="44"/>
      <c r="I349" s="2"/>
      <c r="J349" s="2"/>
      <c r="K349" s="2"/>
      <c r="L349" s="43"/>
      <c r="M349" s="34"/>
      <c r="N349" s="76"/>
      <c r="O349" s="76"/>
      <c r="P349" s="76"/>
      <c r="Q349" s="76"/>
      <c r="R349" s="76"/>
      <c r="S349" s="76"/>
      <c r="T349" s="103"/>
      <c r="U349" s="156"/>
      <c r="V349" s="158"/>
      <c r="W349" s="9"/>
      <c r="X349" s="30"/>
      <c r="Y349" s="105"/>
      <c r="Z349" s="63"/>
      <c r="AA349" s="7"/>
      <c r="AB349" s="7"/>
      <c r="AC349" s="7"/>
      <c r="AD349" s="59"/>
      <c r="AE349" s="59"/>
      <c r="AF349" s="7"/>
      <c r="AG349" s="7"/>
      <c r="AH349" s="7"/>
      <c r="AI349" s="7"/>
      <c r="AJ349" s="7"/>
      <c r="AK349" s="7"/>
      <c r="AL349" s="59"/>
      <c r="AM349" s="249"/>
      <c r="AN349" s="250"/>
      <c r="AO349" s="241" t="s">
        <v>877</v>
      </c>
      <c r="AP349" s="241"/>
      <c r="AQ349" s="241"/>
      <c r="AR349" s="242"/>
      <c r="AS349" s="167">
        <f>ROUND(I347*$U$344,0)-AO352</f>
        <v>299</v>
      </c>
      <c r="AT349" s="82"/>
    </row>
    <row r="350" spans="1:46" ht="17.2" customHeight="1" x14ac:dyDescent="0.3">
      <c r="A350" s="10">
        <v>21</v>
      </c>
      <c r="B350" s="12" t="s">
        <v>79</v>
      </c>
      <c r="C350" s="51" t="s">
        <v>1613</v>
      </c>
      <c r="D350" s="129"/>
      <c r="E350" s="130"/>
      <c r="F350" s="129"/>
      <c r="G350" s="131"/>
      <c r="H350" s="44"/>
      <c r="I350" s="2"/>
      <c r="J350" s="2"/>
      <c r="K350" s="2"/>
      <c r="L350" s="43"/>
      <c r="M350" s="140"/>
      <c r="N350" s="140"/>
      <c r="O350" s="140"/>
      <c r="P350" s="140"/>
      <c r="Q350" s="140"/>
      <c r="R350" s="140"/>
      <c r="S350" s="140"/>
      <c r="T350" s="83"/>
      <c r="U350" s="156"/>
      <c r="V350" s="158"/>
      <c r="W350" s="281" t="s">
        <v>871</v>
      </c>
      <c r="X350" s="282"/>
      <c r="Y350" s="282"/>
      <c r="Z350" s="282"/>
      <c r="AA350" s="283"/>
      <c r="AB350" s="247" t="s">
        <v>870</v>
      </c>
      <c r="AC350" s="248"/>
      <c r="AD350" s="248"/>
      <c r="AE350" s="248"/>
      <c r="AF350" s="248"/>
      <c r="AG350" s="248"/>
      <c r="AH350" s="248"/>
      <c r="AI350" s="248"/>
      <c r="AJ350" s="248"/>
      <c r="AK350" s="248"/>
      <c r="AL350" s="126" t="s">
        <v>810</v>
      </c>
      <c r="AM350" s="255">
        <f>AM347</f>
        <v>0.7</v>
      </c>
      <c r="AN350" s="289"/>
      <c r="AO350" s="262"/>
      <c r="AP350" s="241"/>
      <c r="AQ350" s="241"/>
      <c r="AR350" s="242"/>
      <c r="AS350" s="167">
        <f>ROUND(ROUND(I347*$U$344,0)*AM350,0)-AO352</f>
        <v>208</v>
      </c>
      <c r="AT350" s="82"/>
    </row>
    <row r="351" spans="1:46" ht="17.2" customHeight="1" x14ac:dyDescent="0.3">
      <c r="A351" s="10">
        <v>21</v>
      </c>
      <c r="B351" s="12" t="s">
        <v>80</v>
      </c>
      <c r="C351" s="51" t="s">
        <v>1612</v>
      </c>
      <c r="D351" s="129"/>
      <c r="E351" s="130"/>
      <c r="F351" s="129"/>
      <c r="G351" s="131"/>
      <c r="H351" s="44"/>
      <c r="I351" s="2"/>
      <c r="J351" s="2"/>
      <c r="K351" s="2"/>
      <c r="L351" s="43"/>
      <c r="M351" s="140"/>
      <c r="N351" s="140"/>
      <c r="O351" s="140"/>
      <c r="P351" s="140"/>
      <c r="Q351" s="140"/>
      <c r="R351" s="140"/>
      <c r="S351" s="140"/>
      <c r="T351" s="83"/>
      <c r="U351" s="156"/>
      <c r="V351" s="158"/>
      <c r="W351" s="281"/>
      <c r="X351" s="282"/>
      <c r="Y351" s="282"/>
      <c r="Z351" s="282"/>
      <c r="AA351" s="283"/>
      <c r="AB351" s="247" t="s">
        <v>868</v>
      </c>
      <c r="AC351" s="248"/>
      <c r="AD351" s="248"/>
      <c r="AE351" s="248"/>
      <c r="AF351" s="248"/>
      <c r="AG351" s="248"/>
      <c r="AH351" s="248"/>
      <c r="AI351" s="248"/>
      <c r="AJ351" s="248"/>
      <c r="AK351" s="248"/>
      <c r="AL351" s="53" t="s">
        <v>810</v>
      </c>
      <c r="AM351" s="290">
        <f>AM348</f>
        <v>0.5</v>
      </c>
      <c r="AN351" s="291"/>
      <c r="AO351" s="134"/>
      <c r="AP351" s="130"/>
      <c r="AQ351" s="130"/>
      <c r="AR351" s="131"/>
      <c r="AS351" s="33">
        <f>ROUND(ROUND(I347*$U$344,0)*AM351,0)-AO352</f>
        <v>147</v>
      </c>
      <c r="AT351" s="82"/>
    </row>
    <row r="352" spans="1:46" ht="17.2" customHeight="1" x14ac:dyDescent="0.3">
      <c r="A352" s="10">
        <v>21</v>
      </c>
      <c r="B352" s="12" t="s">
        <v>81</v>
      </c>
      <c r="C352" s="51" t="s">
        <v>1611</v>
      </c>
      <c r="D352" s="129"/>
      <c r="E352" s="130"/>
      <c r="F352" s="129"/>
      <c r="G352" s="131"/>
      <c r="H352" s="44"/>
      <c r="I352" s="2"/>
      <c r="J352" s="36"/>
      <c r="K352" s="36"/>
      <c r="L352" s="43"/>
      <c r="M352" s="239" t="s">
        <v>837</v>
      </c>
      <c r="N352" s="239"/>
      <c r="O352" s="239"/>
      <c r="P352" s="239"/>
      <c r="Q352" s="239"/>
      <c r="R352" s="239"/>
      <c r="S352" s="239"/>
      <c r="T352" s="240"/>
      <c r="U352" s="156"/>
      <c r="V352" s="158"/>
      <c r="W352" s="46"/>
      <c r="X352" s="47"/>
      <c r="Y352" s="7"/>
      <c r="Z352" s="7"/>
      <c r="AA352" s="7"/>
      <c r="AB352" s="7"/>
      <c r="AC352" s="7"/>
      <c r="AD352" s="59"/>
      <c r="AE352" s="59"/>
      <c r="AF352" s="7"/>
      <c r="AG352" s="7"/>
      <c r="AH352" s="7"/>
      <c r="AI352" s="7"/>
      <c r="AJ352" s="7"/>
      <c r="AK352" s="7"/>
      <c r="AL352" s="59"/>
      <c r="AM352" s="249"/>
      <c r="AN352" s="250"/>
      <c r="AO352" s="36">
        <f>AO340</f>
        <v>5</v>
      </c>
      <c r="AP352" s="69" t="s">
        <v>873</v>
      </c>
      <c r="AQ352" s="130"/>
      <c r="AR352" s="131"/>
      <c r="AS352" s="167">
        <f>ROUND(ROUND(I347*S354,0)*$U$344,0)-AO352</f>
        <v>289</v>
      </c>
      <c r="AT352" s="82"/>
    </row>
    <row r="353" spans="1:46" ht="17.2" customHeight="1" x14ac:dyDescent="0.3">
      <c r="A353" s="10">
        <v>21</v>
      </c>
      <c r="B353" s="12" t="s">
        <v>82</v>
      </c>
      <c r="C353" s="51" t="s">
        <v>1610</v>
      </c>
      <c r="D353" s="129"/>
      <c r="E353" s="130"/>
      <c r="F353" s="129"/>
      <c r="G353" s="131"/>
      <c r="H353" s="44"/>
      <c r="I353" s="2"/>
      <c r="J353" s="2"/>
      <c r="K353" s="2"/>
      <c r="L353" s="43"/>
      <c r="M353" s="241"/>
      <c r="N353" s="241"/>
      <c r="O353" s="241"/>
      <c r="P353" s="241"/>
      <c r="Q353" s="241"/>
      <c r="R353" s="241"/>
      <c r="S353" s="241"/>
      <c r="T353" s="242"/>
      <c r="U353" s="156"/>
      <c r="V353" s="158"/>
      <c r="W353" s="281" t="s">
        <v>871</v>
      </c>
      <c r="X353" s="282"/>
      <c r="Y353" s="282"/>
      <c r="Z353" s="282"/>
      <c r="AA353" s="283"/>
      <c r="AB353" s="247" t="s">
        <v>870</v>
      </c>
      <c r="AC353" s="248"/>
      <c r="AD353" s="248"/>
      <c r="AE353" s="248"/>
      <c r="AF353" s="248"/>
      <c r="AG353" s="248"/>
      <c r="AH353" s="248"/>
      <c r="AI353" s="248"/>
      <c r="AJ353" s="248"/>
      <c r="AK353" s="248"/>
      <c r="AL353" s="126" t="s">
        <v>810</v>
      </c>
      <c r="AM353" s="255">
        <f>AM350</f>
        <v>0.7</v>
      </c>
      <c r="AN353" s="289"/>
      <c r="AO353" s="44"/>
      <c r="AP353" s="130"/>
      <c r="AQ353" s="130"/>
      <c r="AR353" s="131"/>
      <c r="AS353" s="167">
        <f>ROUND(ROUND(ROUND(I347*S354,0)*$U$344,0)*AM353,0)-AO352</f>
        <v>201</v>
      </c>
      <c r="AT353" s="82"/>
    </row>
    <row r="354" spans="1:46" ht="17.2" customHeight="1" x14ac:dyDescent="0.3">
      <c r="A354" s="10">
        <v>21</v>
      </c>
      <c r="B354" s="12" t="s">
        <v>83</v>
      </c>
      <c r="C354" s="51" t="s">
        <v>1609</v>
      </c>
      <c r="D354" s="129"/>
      <c r="E354" s="130"/>
      <c r="F354" s="129"/>
      <c r="G354" s="131"/>
      <c r="H354" s="44"/>
      <c r="I354" s="2"/>
      <c r="J354" s="2"/>
      <c r="K354" s="2"/>
      <c r="L354" s="43"/>
      <c r="M354" s="11"/>
      <c r="N354" s="11"/>
      <c r="O354" s="11"/>
      <c r="P354" s="11"/>
      <c r="Q354" s="11"/>
      <c r="R354" s="126" t="s">
        <v>810</v>
      </c>
      <c r="S354" s="236">
        <f>S348</f>
        <v>0.96499999999999997</v>
      </c>
      <c r="T354" s="237"/>
      <c r="U354" s="156"/>
      <c r="V354" s="158"/>
      <c r="W354" s="292"/>
      <c r="X354" s="293"/>
      <c r="Y354" s="293"/>
      <c r="Z354" s="293"/>
      <c r="AA354" s="294"/>
      <c r="AB354" s="247" t="s">
        <v>868</v>
      </c>
      <c r="AC354" s="248"/>
      <c r="AD354" s="248"/>
      <c r="AE354" s="248"/>
      <c r="AF354" s="248"/>
      <c r="AG354" s="248"/>
      <c r="AH354" s="248"/>
      <c r="AI354" s="248"/>
      <c r="AJ354" s="248"/>
      <c r="AK354" s="248"/>
      <c r="AL354" s="59" t="s">
        <v>810</v>
      </c>
      <c r="AM354" s="249">
        <f>AM351</f>
        <v>0.5</v>
      </c>
      <c r="AN354" s="250"/>
      <c r="AO354" s="42"/>
      <c r="AP354" s="149"/>
      <c r="AQ354" s="149"/>
      <c r="AR354" s="150"/>
      <c r="AS354" s="167">
        <f>ROUND(ROUND(ROUND(I347*S354,0)*$U$344,0)*AM354,0)-AO352</f>
        <v>142</v>
      </c>
      <c r="AT354" s="82"/>
    </row>
    <row r="355" spans="1:46" ht="17.2" customHeight="1" x14ac:dyDescent="0.3">
      <c r="A355" s="10">
        <v>21</v>
      </c>
      <c r="B355" s="12" t="s">
        <v>84</v>
      </c>
      <c r="C355" s="51" t="s">
        <v>1608</v>
      </c>
      <c r="D355" s="129"/>
      <c r="E355" s="130"/>
      <c r="F355" s="129"/>
      <c r="G355" s="131"/>
      <c r="H355" s="243" t="s">
        <v>884</v>
      </c>
      <c r="I355" s="239"/>
      <c r="J355" s="239"/>
      <c r="K355" s="239"/>
      <c r="L355" s="240"/>
      <c r="M355" s="34"/>
      <c r="N355" s="76"/>
      <c r="O355" s="76"/>
      <c r="P355" s="76"/>
      <c r="Q355" s="76"/>
      <c r="R355" s="76"/>
      <c r="S355" s="76"/>
      <c r="T355" s="103"/>
      <c r="U355" s="156"/>
      <c r="V355" s="158"/>
      <c r="W355" s="9"/>
      <c r="X355" s="30"/>
      <c r="Y355" s="105"/>
      <c r="Z355" s="63"/>
      <c r="AA355" s="7"/>
      <c r="AB355" s="34"/>
      <c r="AC355" s="34"/>
      <c r="AD355" s="53"/>
      <c r="AE355" s="53"/>
      <c r="AF355" s="34"/>
      <c r="AG355" s="34"/>
      <c r="AH355" s="34"/>
      <c r="AI355" s="34"/>
      <c r="AJ355" s="34"/>
      <c r="AK355" s="34"/>
      <c r="AL355" s="53"/>
      <c r="AM355" s="290"/>
      <c r="AN355" s="290"/>
      <c r="AO355" s="127"/>
      <c r="AP355" s="127"/>
      <c r="AQ355" s="127"/>
      <c r="AR355" s="128"/>
      <c r="AS355" s="178">
        <f>ROUND(I359*$U$344,0)</f>
        <v>289</v>
      </c>
      <c r="AT355" s="82"/>
    </row>
    <row r="356" spans="1:46" ht="17.2" customHeight="1" x14ac:dyDescent="0.3">
      <c r="A356" s="10">
        <v>21</v>
      </c>
      <c r="B356" s="12" t="s">
        <v>85</v>
      </c>
      <c r="C356" s="51" t="s">
        <v>1607</v>
      </c>
      <c r="D356" s="129"/>
      <c r="E356" s="130"/>
      <c r="F356" s="129"/>
      <c r="G356" s="131"/>
      <c r="H356" s="262"/>
      <c r="I356" s="241"/>
      <c r="J356" s="241"/>
      <c r="K356" s="241"/>
      <c r="L356" s="242"/>
      <c r="M356" s="140"/>
      <c r="N356" s="140"/>
      <c r="O356" s="140"/>
      <c r="P356" s="140"/>
      <c r="Q356" s="140"/>
      <c r="R356" s="140"/>
      <c r="S356" s="140"/>
      <c r="T356" s="83"/>
      <c r="U356" s="97"/>
      <c r="V356" s="83"/>
      <c r="W356" s="281" t="s">
        <v>871</v>
      </c>
      <c r="X356" s="282"/>
      <c r="Y356" s="282"/>
      <c r="Z356" s="282"/>
      <c r="AA356" s="282"/>
      <c r="AB356" s="247" t="s">
        <v>870</v>
      </c>
      <c r="AC356" s="248"/>
      <c r="AD356" s="248"/>
      <c r="AE356" s="248"/>
      <c r="AF356" s="248"/>
      <c r="AG356" s="248"/>
      <c r="AH356" s="248"/>
      <c r="AI356" s="248"/>
      <c r="AJ356" s="248"/>
      <c r="AK356" s="248"/>
      <c r="AL356" s="53" t="s">
        <v>810</v>
      </c>
      <c r="AM356" s="290">
        <f>AM353</f>
        <v>0.7</v>
      </c>
      <c r="AN356" s="290"/>
      <c r="AO356" s="127"/>
      <c r="AP356" s="127"/>
      <c r="AQ356" s="127"/>
      <c r="AR356" s="128"/>
      <c r="AS356" s="85">
        <f>ROUND(ROUND(I359*$U$344,0)*AM356,0)</f>
        <v>202</v>
      </c>
      <c r="AT356" s="82"/>
    </row>
    <row r="357" spans="1:46" ht="17.2" customHeight="1" x14ac:dyDescent="0.3">
      <c r="A357" s="10">
        <v>21</v>
      </c>
      <c r="B357" s="12" t="s">
        <v>86</v>
      </c>
      <c r="C357" s="51" t="s">
        <v>1606</v>
      </c>
      <c r="D357" s="129"/>
      <c r="E357" s="130"/>
      <c r="F357" s="129"/>
      <c r="G357" s="131"/>
      <c r="H357" s="134"/>
      <c r="I357" s="135"/>
      <c r="J357" s="135"/>
      <c r="K357" s="135"/>
      <c r="L357" s="136"/>
      <c r="M357" s="140"/>
      <c r="N357" s="140"/>
      <c r="O357" s="140"/>
      <c r="P357" s="140"/>
      <c r="Q357" s="140"/>
      <c r="R357" s="140"/>
      <c r="S357" s="140"/>
      <c r="T357" s="83"/>
      <c r="U357" s="84"/>
      <c r="V357" s="83"/>
      <c r="W357" s="281"/>
      <c r="X357" s="282"/>
      <c r="Y357" s="282"/>
      <c r="Z357" s="282"/>
      <c r="AA357" s="282"/>
      <c r="AB357" s="247" t="s">
        <v>868</v>
      </c>
      <c r="AC357" s="248"/>
      <c r="AD357" s="248"/>
      <c r="AE357" s="248"/>
      <c r="AF357" s="248"/>
      <c r="AG357" s="248"/>
      <c r="AH357" s="248"/>
      <c r="AI357" s="248"/>
      <c r="AJ357" s="248"/>
      <c r="AK357" s="248"/>
      <c r="AL357" s="53" t="s">
        <v>810</v>
      </c>
      <c r="AM357" s="290">
        <f>AM354</f>
        <v>0.5</v>
      </c>
      <c r="AN357" s="290"/>
      <c r="AO357" s="127"/>
      <c r="AP357" s="127"/>
      <c r="AQ357" s="127"/>
      <c r="AR357" s="128"/>
      <c r="AS357" s="178">
        <f>ROUND(ROUND(I359*$U$344,0)*AM357,0)</f>
        <v>145</v>
      </c>
      <c r="AT357" s="82"/>
    </row>
    <row r="358" spans="1:46" ht="17.2" customHeight="1" x14ac:dyDescent="0.3">
      <c r="A358" s="10">
        <v>21</v>
      </c>
      <c r="B358" s="12" t="s">
        <v>87</v>
      </c>
      <c r="C358" s="51" t="s">
        <v>1605</v>
      </c>
      <c r="D358" s="129"/>
      <c r="E358" s="130"/>
      <c r="F358" s="129"/>
      <c r="G358" s="131"/>
      <c r="H358" s="44"/>
      <c r="I358" s="2"/>
      <c r="J358" s="2"/>
      <c r="K358" s="140"/>
      <c r="L358" s="83"/>
      <c r="M358" s="239" t="s">
        <v>837</v>
      </c>
      <c r="N358" s="239"/>
      <c r="O358" s="239"/>
      <c r="P358" s="239"/>
      <c r="Q358" s="239"/>
      <c r="R358" s="239"/>
      <c r="S358" s="239"/>
      <c r="T358" s="240"/>
      <c r="U358" s="84"/>
      <c r="V358" s="83"/>
      <c r="W358" s="46"/>
      <c r="X358" s="47"/>
      <c r="Y358" s="7"/>
      <c r="Z358" s="7"/>
      <c r="AA358" s="7"/>
      <c r="AB358" s="34"/>
      <c r="AC358" s="34"/>
      <c r="AD358" s="53"/>
      <c r="AE358" s="53"/>
      <c r="AF358" s="34"/>
      <c r="AG358" s="34"/>
      <c r="AH358" s="34"/>
      <c r="AI358" s="34"/>
      <c r="AJ358" s="34"/>
      <c r="AK358" s="34"/>
      <c r="AL358" s="53"/>
      <c r="AM358" s="290"/>
      <c r="AN358" s="290"/>
      <c r="AO358" s="127"/>
      <c r="AP358" s="127"/>
      <c r="AQ358" s="127"/>
      <c r="AR358" s="128"/>
      <c r="AS358" s="178">
        <f>ROUND(ROUND(I359*S360,0)*$U$344,0)</f>
        <v>279</v>
      </c>
      <c r="AT358" s="82"/>
    </row>
    <row r="359" spans="1:46" ht="17.2" customHeight="1" x14ac:dyDescent="0.3">
      <c r="A359" s="10">
        <v>21</v>
      </c>
      <c r="B359" s="12" t="s">
        <v>88</v>
      </c>
      <c r="C359" s="51" t="s">
        <v>1604</v>
      </c>
      <c r="D359" s="129"/>
      <c r="E359" s="130"/>
      <c r="F359" s="129"/>
      <c r="G359" s="131"/>
      <c r="H359" s="44"/>
      <c r="I359" s="295">
        <f>'5療養介護(基本)'!I94</f>
        <v>578</v>
      </c>
      <c r="J359" s="295"/>
      <c r="K359" s="2" t="s">
        <v>809</v>
      </c>
      <c r="L359" s="43"/>
      <c r="M359" s="241"/>
      <c r="N359" s="241"/>
      <c r="O359" s="241"/>
      <c r="P359" s="241"/>
      <c r="Q359" s="241"/>
      <c r="R359" s="241"/>
      <c r="S359" s="241"/>
      <c r="T359" s="242"/>
      <c r="U359" s="44"/>
      <c r="V359" s="43"/>
      <c r="W359" s="281" t="s">
        <v>871</v>
      </c>
      <c r="X359" s="282"/>
      <c r="Y359" s="282"/>
      <c r="Z359" s="282"/>
      <c r="AA359" s="282"/>
      <c r="AB359" s="247" t="s">
        <v>870</v>
      </c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53" t="s">
        <v>810</v>
      </c>
      <c r="AM359" s="290">
        <f>AM356</f>
        <v>0.7</v>
      </c>
      <c r="AN359" s="290"/>
      <c r="AO359" s="127"/>
      <c r="AP359" s="127"/>
      <c r="AQ359" s="127"/>
      <c r="AR359" s="128"/>
      <c r="AS359" s="85">
        <f>ROUND(ROUND(ROUND(I359*S360,0)*$U$344,0)*AM359,0)</f>
        <v>195</v>
      </c>
      <c r="AT359" s="82"/>
    </row>
    <row r="360" spans="1:46" ht="17.2" customHeight="1" x14ac:dyDescent="0.3">
      <c r="A360" s="10">
        <v>21</v>
      </c>
      <c r="B360" s="12" t="s">
        <v>89</v>
      </c>
      <c r="C360" s="51" t="s">
        <v>1603</v>
      </c>
      <c r="D360" s="129"/>
      <c r="E360" s="130"/>
      <c r="F360" s="129"/>
      <c r="G360" s="131"/>
      <c r="H360" s="44"/>
      <c r="I360" s="2"/>
      <c r="J360" s="2"/>
      <c r="K360" s="2"/>
      <c r="L360" s="43"/>
      <c r="M360" s="11"/>
      <c r="N360" s="11"/>
      <c r="O360" s="11"/>
      <c r="P360" s="11"/>
      <c r="Q360" s="11"/>
      <c r="R360" s="126" t="s">
        <v>810</v>
      </c>
      <c r="S360" s="236">
        <f>S354</f>
        <v>0.96499999999999997</v>
      </c>
      <c r="T360" s="237"/>
      <c r="U360" s="44"/>
      <c r="V360" s="43"/>
      <c r="W360" s="281"/>
      <c r="X360" s="282"/>
      <c r="Y360" s="282"/>
      <c r="Z360" s="282"/>
      <c r="AA360" s="282"/>
      <c r="AB360" s="247" t="s">
        <v>868</v>
      </c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53" t="s">
        <v>810</v>
      </c>
      <c r="AM360" s="290">
        <f>AM357</f>
        <v>0.5</v>
      </c>
      <c r="AN360" s="290"/>
      <c r="AO360" s="63"/>
      <c r="AP360" s="63"/>
      <c r="AQ360" s="63"/>
      <c r="AR360" s="117"/>
      <c r="AS360" s="178">
        <f>ROUND(ROUND(ROUND(I359*S360,0)*$U$344,0)*AM360,0)</f>
        <v>140</v>
      </c>
      <c r="AT360" s="82"/>
    </row>
    <row r="361" spans="1:46" ht="17.2" customHeight="1" x14ac:dyDescent="0.3">
      <c r="A361" s="10">
        <v>21</v>
      </c>
      <c r="B361" s="12" t="s">
        <v>90</v>
      </c>
      <c r="C361" s="51" t="s">
        <v>1602</v>
      </c>
      <c r="D361" s="129"/>
      <c r="E361" s="130"/>
      <c r="F361" s="129"/>
      <c r="G361" s="131"/>
      <c r="H361" s="129"/>
      <c r="I361" s="130"/>
      <c r="J361" s="130"/>
      <c r="K361" s="130"/>
      <c r="L361" s="131"/>
      <c r="M361" s="34"/>
      <c r="N361" s="76"/>
      <c r="O361" s="76"/>
      <c r="P361" s="76"/>
      <c r="Q361" s="76"/>
      <c r="R361" s="76"/>
      <c r="S361" s="76"/>
      <c r="T361" s="103"/>
      <c r="U361" s="156"/>
      <c r="V361" s="158"/>
      <c r="W361" s="9"/>
      <c r="X361" s="30"/>
      <c r="Y361" s="105"/>
      <c r="Z361" s="63"/>
      <c r="AA361" s="7"/>
      <c r="AB361" s="7"/>
      <c r="AC361" s="7"/>
      <c r="AD361" s="59"/>
      <c r="AE361" s="59"/>
      <c r="AF361" s="7"/>
      <c r="AG361" s="7"/>
      <c r="AH361" s="7"/>
      <c r="AI361" s="7"/>
      <c r="AJ361" s="7"/>
      <c r="AK361" s="7"/>
      <c r="AL361" s="59"/>
      <c r="AM361" s="249"/>
      <c r="AN361" s="250"/>
      <c r="AO361" s="241" t="s">
        <v>877</v>
      </c>
      <c r="AP361" s="241"/>
      <c r="AQ361" s="241"/>
      <c r="AR361" s="242"/>
      <c r="AS361" s="167">
        <f>ROUND(I359*$U$344,0)-AO364</f>
        <v>284</v>
      </c>
      <c r="AT361" s="82"/>
    </row>
    <row r="362" spans="1:46" ht="17.2" customHeight="1" x14ac:dyDescent="0.3">
      <c r="A362" s="10">
        <v>21</v>
      </c>
      <c r="B362" s="12" t="s">
        <v>91</v>
      </c>
      <c r="C362" s="51" t="s">
        <v>1601</v>
      </c>
      <c r="D362" s="129"/>
      <c r="E362" s="130"/>
      <c r="F362" s="129"/>
      <c r="G362" s="131"/>
      <c r="H362" s="129"/>
      <c r="I362" s="130"/>
      <c r="J362" s="130"/>
      <c r="K362" s="130"/>
      <c r="L362" s="131"/>
      <c r="M362" s="140"/>
      <c r="N362" s="140"/>
      <c r="O362" s="140"/>
      <c r="P362" s="140"/>
      <c r="Q362" s="140"/>
      <c r="R362" s="140"/>
      <c r="S362" s="140"/>
      <c r="T362" s="83"/>
      <c r="U362" s="97"/>
      <c r="V362" s="83"/>
      <c r="W362" s="281" t="s">
        <v>871</v>
      </c>
      <c r="X362" s="282"/>
      <c r="Y362" s="282"/>
      <c r="Z362" s="282"/>
      <c r="AA362" s="283"/>
      <c r="AB362" s="247" t="s">
        <v>870</v>
      </c>
      <c r="AC362" s="248"/>
      <c r="AD362" s="248"/>
      <c r="AE362" s="248"/>
      <c r="AF362" s="248"/>
      <c r="AG362" s="248"/>
      <c r="AH362" s="248"/>
      <c r="AI362" s="248"/>
      <c r="AJ362" s="248"/>
      <c r="AK362" s="248"/>
      <c r="AL362" s="126" t="s">
        <v>810</v>
      </c>
      <c r="AM362" s="255">
        <f>AM359</f>
        <v>0.7</v>
      </c>
      <c r="AN362" s="289"/>
      <c r="AO362" s="262"/>
      <c r="AP362" s="241"/>
      <c r="AQ362" s="241"/>
      <c r="AR362" s="242"/>
      <c r="AS362" s="33">
        <f>ROUND(ROUND(I359*$U$344,0)*AM362,0)-AO364</f>
        <v>197</v>
      </c>
      <c r="AT362" s="82"/>
    </row>
    <row r="363" spans="1:46" ht="17.2" customHeight="1" x14ac:dyDescent="0.3">
      <c r="A363" s="10">
        <v>21</v>
      </c>
      <c r="B363" s="12" t="s">
        <v>92</v>
      </c>
      <c r="C363" s="51" t="s">
        <v>1600</v>
      </c>
      <c r="D363" s="129"/>
      <c r="E363" s="130"/>
      <c r="F363" s="129"/>
      <c r="G363" s="131"/>
      <c r="H363" s="134"/>
      <c r="I363" s="135"/>
      <c r="J363" s="135"/>
      <c r="K363" s="135"/>
      <c r="L363" s="136"/>
      <c r="M363" s="140"/>
      <c r="N363" s="140"/>
      <c r="O363" s="140"/>
      <c r="P363" s="140"/>
      <c r="Q363" s="140"/>
      <c r="R363" s="140"/>
      <c r="S363" s="140"/>
      <c r="T363" s="83"/>
      <c r="U363" s="44"/>
      <c r="V363" s="43"/>
      <c r="W363" s="281"/>
      <c r="X363" s="282"/>
      <c r="Y363" s="282"/>
      <c r="Z363" s="282"/>
      <c r="AA363" s="283"/>
      <c r="AB363" s="247" t="s">
        <v>868</v>
      </c>
      <c r="AC363" s="248"/>
      <c r="AD363" s="248"/>
      <c r="AE363" s="248"/>
      <c r="AF363" s="248"/>
      <c r="AG363" s="248"/>
      <c r="AH363" s="248"/>
      <c r="AI363" s="248"/>
      <c r="AJ363" s="248"/>
      <c r="AK363" s="248"/>
      <c r="AL363" s="53" t="s">
        <v>810</v>
      </c>
      <c r="AM363" s="290">
        <f>AM360</f>
        <v>0.5</v>
      </c>
      <c r="AN363" s="291"/>
      <c r="AO363" s="134"/>
      <c r="AP363" s="130"/>
      <c r="AQ363" s="130"/>
      <c r="AR363" s="131"/>
      <c r="AS363" s="167">
        <f>ROUND(ROUND(I359*$U$344,0)*AM363,0)-AO364</f>
        <v>140</v>
      </c>
      <c r="AT363" s="82"/>
    </row>
    <row r="364" spans="1:46" ht="17.2" customHeight="1" x14ac:dyDescent="0.3">
      <c r="A364" s="10">
        <v>21</v>
      </c>
      <c r="B364" s="12" t="s">
        <v>93</v>
      </c>
      <c r="C364" s="51" t="s">
        <v>1599</v>
      </c>
      <c r="D364" s="129"/>
      <c r="E364" s="130"/>
      <c r="F364" s="129"/>
      <c r="G364" s="131"/>
      <c r="H364" s="44"/>
      <c r="I364" s="2"/>
      <c r="J364" s="36"/>
      <c r="K364" s="36"/>
      <c r="L364" s="43"/>
      <c r="M364" s="239" t="s">
        <v>837</v>
      </c>
      <c r="N364" s="239"/>
      <c r="O364" s="239"/>
      <c r="P364" s="239"/>
      <c r="Q364" s="239"/>
      <c r="R364" s="239"/>
      <c r="S364" s="239"/>
      <c r="T364" s="240"/>
      <c r="U364" s="106"/>
      <c r="V364" s="96"/>
      <c r="W364" s="46"/>
      <c r="X364" s="47"/>
      <c r="Y364" s="7"/>
      <c r="Z364" s="7"/>
      <c r="AA364" s="7"/>
      <c r="AB364" s="7"/>
      <c r="AC364" s="7"/>
      <c r="AD364" s="59"/>
      <c r="AE364" s="59"/>
      <c r="AF364" s="7"/>
      <c r="AG364" s="7"/>
      <c r="AH364" s="7"/>
      <c r="AI364" s="7"/>
      <c r="AJ364" s="7"/>
      <c r="AK364" s="7"/>
      <c r="AL364" s="59"/>
      <c r="AM364" s="249"/>
      <c r="AN364" s="250"/>
      <c r="AO364" s="36">
        <f>AO352</f>
        <v>5</v>
      </c>
      <c r="AP364" s="69" t="s">
        <v>873</v>
      </c>
      <c r="AQ364" s="130"/>
      <c r="AR364" s="131"/>
      <c r="AS364" s="167">
        <f>ROUND(ROUND(I359*S366,0)*$U$344,0)-AO364</f>
        <v>274</v>
      </c>
      <c r="AT364" s="82"/>
    </row>
    <row r="365" spans="1:46" ht="17.2" customHeight="1" x14ac:dyDescent="0.3">
      <c r="A365" s="10">
        <v>21</v>
      </c>
      <c r="B365" s="12" t="s">
        <v>94</v>
      </c>
      <c r="C365" s="51" t="s">
        <v>1598</v>
      </c>
      <c r="D365" s="129"/>
      <c r="E365" s="130"/>
      <c r="F365" s="129"/>
      <c r="G365" s="131"/>
      <c r="H365" s="44"/>
      <c r="I365" s="2"/>
      <c r="J365" s="2"/>
      <c r="K365" s="2"/>
      <c r="L365" s="43"/>
      <c r="M365" s="241"/>
      <c r="N365" s="241"/>
      <c r="O365" s="241"/>
      <c r="P365" s="241"/>
      <c r="Q365" s="241"/>
      <c r="R365" s="241"/>
      <c r="S365" s="241"/>
      <c r="T365" s="242"/>
      <c r="U365" s="44"/>
      <c r="V365" s="43"/>
      <c r="W365" s="281" t="s">
        <v>871</v>
      </c>
      <c r="X365" s="282"/>
      <c r="Y365" s="282"/>
      <c r="Z365" s="282"/>
      <c r="AA365" s="283"/>
      <c r="AB365" s="247" t="s">
        <v>870</v>
      </c>
      <c r="AC365" s="248"/>
      <c r="AD365" s="248"/>
      <c r="AE365" s="248"/>
      <c r="AF365" s="248"/>
      <c r="AG365" s="248"/>
      <c r="AH365" s="248"/>
      <c r="AI365" s="248"/>
      <c r="AJ365" s="248"/>
      <c r="AK365" s="248"/>
      <c r="AL365" s="126" t="s">
        <v>810</v>
      </c>
      <c r="AM365" s="255">
        <f>AM362</f>
        <v>0.7</v>
      </c>
      <c r="AN365" s="289"/>
      <c r="AO365" s="44"/>
      <c r="AP365" s="130"/>
      <c r="AQ365" s="130"/>
      <c r="AR365" s="131"/>
      <c r="AS365" s="33">
        <f>ROUND(ROUND(ROUND(I359*S366,0)*$U$344,0)*AM365,0)-AO364</f>
        <v>190</v>
      </c>
      <c r="AT365" s="82"/>
    </row>
    <row r="366" spans="1:46" ht="17.2" customHeight="1" x14ac:dyDescent="0.3">
      <c r="A366" s="10">
        <v>21</v>
      </c>
      <c r="B366" s="12" t="s">
        <v>95</v>
      </c>
      <c r="C366" s="51" t="s">
        <v>1597</v>
      </c>
      <c r="D366" s="148"/>
      <c r="E366" s="149"/>
      <c r="F366" s="148"/>
      <c r="G366" s="150"/>
      <c r="H366" s="42"/>
      <c r="I366" s="8"/>
      <c r="J366" s="8"/>
      <c r="K366" s="8"/>
      <c r="L366" s="20"/>
      <c r="M366" s="11"/>
      <c r="N366" s="11"/>
      <c r="O366" s="11"/>
      <c r="P366" s="11"/>
      <c r="Q366" s="11"/>
      <c r="R366" s="126" t="s">
        <v>810</v>
      </c>
      <c r="S366" s="236">
        <f>S360</f>
        <v>0.96499999999999997</v>
      </c>
      <c r="T366" s="237"/>
      <c r="U366" s="42"/>
      <c r="V366" s="20"/>
      <c r="W366" s="292"/>
      <c r="X366" s="293"/>
      <c r="Y366" s="293"/>
      <c r="Z366" s="293"/>
      <c r="AA366" s="294"/>
      <c r="AB366" s="247" t="s">
        <v>868</v>
      </c>
      <c r="AC366" s="248"/>
      <c r="AD366" s="248"/>
      <c r="AE366" s="248"/>
      <c r="AF366" s="248"/>
      <c r="AG366" s="248"/>
      <c r="AH366" s="248"/>
      <c r="AI366" s="248"/>
      <c r="AJ366" s="248"/>
      <c r="AK366" s="248"/>
      <c r="AL366" s="59" t="s">
        <v>810</v>
      </c>
      <c r="AM366" s="249">
        <f>AM363</f>
        <v>0.5</v>
      </c>
      <c r="AN366" s="250"/>
      <c r="AO366" s="42"/>
      <c r="AP366" s="149"/>
      <c r="AQ366" s="149"/>
      <c r="AR366" s="150"/>
      <c r="AS366" s="179">
        <f>ROUND(ROUND(ROUND(I359*S366,0)*$U$344,0)*AM366,0)-AO364</f>
        <v>135</v>
      </c>
      <c r="AT366" s="81"/>
    </row>
    <row r="367" spans="1:46" ht="17.2" customHeight="1" x14ac:dyDescent="0.3">
      <c r="A367" s="32">
        <v>21</v>
      </c>
      <c r="B367" s="12" t="s">
        <v>96</v>
      </c>
      <c r="C367" s="118" t="s">
        <v>1596</v>
      </c>
      <c r="D367" s="263" t="s">
        <v>975</v>
      </c>
      <c r="E367" s="298"/>
      <c r="F367" s="264" t="s">
        <v>1049</v>
      </c>
      <c r="G367" s="298"/>
      <c r="H367" s="243" t="s">
        <v>923</v>
      </c>
      <c r="I367" s="239"/>
      <c r="J367" s="239"/>
      <c r="K367" s="239"/>
      <c r="L367" s="240"/>
      <c r="M367" s="34"/>
      <c r="N367" s="76"/>
      <c r="O367" s="76"/>
      <c r="P367" s="76"/>
      <c r="Q367" s="76"/>
      <c r="R367" s="76"/>
      <c r="S367" s="76"/>
      <c r="T367" s="103"/>
      <c r="U367" s="304" t="s">
        <v>1475</v>
      </c>
      <c r="V367" s="306" t="s">
        <v>868</v>
      </c>
      <c r="W367" s="9"/>
      <c r="X367" s="30"/>
      <c r="Y367" s="105"/>
      <c r="Z367" s="63"/>
      <c r="AA367" s="7"/>
      <c r="AB367" s="34"/>
      <c r="AC367" s="34"/>
      <c r="AD367" s="53"/>
      <c r="AE367" s="53"/>
      <c r="AF367" s="34"/>
      <c r="AG367" s="34"/>
      <c r="AH367" s="34"/>
      <c r="AI367" s="34"/>
      <c r="AJ367" s="34"/>
      <c r="AK367" s="34"/>
      <c r="AL367" s="53"/>
      <c r="AM367" s="290"/>
      <c r="AN367" s="290"/>
      <c r="AO367" s="127"/>
      <c r="AP367" s="127"/>
      <c r="AQ367" s="127"/>
      <c r="AR367" s="128"/>
      <c r="AS367" s="178">
        <f>ROUND(I371*$U$392,0)</f>
        <v>273</v>
      </c>
      <c r="AT367" s="14" t="s">
        <v>824</v>
      </c>
    </row>
    <row r="368" spans="1:46" ht="17.2" customHeight="1" x14ac:dyDescent="0.3">
      <c r="A368" s="10">
        <v>21</v>
      </c>
      <c r="B368" s="12" t="s">
        <v>97</v>
      </c>
      <c r="C368" s="151" t="s">
        <v>1595</v>
      </c>
      <c r="D368" s="265"/>
      <c r="E368" s="299"/>
      <c r="F368" s="266"/>
      <c r="G368" s="299"/>
      <c r="H368" s="262"/>
      <c r="I368" s="241"/>
      <c r="J368" s="241"/>
      <c r="K368" s="241"/>
      <c r="L368" s="242"/>
      <c r="M368" s="140"/>
      <c r="N368" s="140"/>
      <c r="O368" s="140"/>
      <c r="P368" s="140"/>
      <c r="Q368" s="140"/>
      <c r="R368" s="140"/>
      <c r="S368" s="140"/>
      <c r="T368" s="83"/>
      <c r="U368" s="305"/>
      <c r="V368" s="307"/>
      <c r="W368" s="281" t="s">
        <v>871</v>
      </c>
      <c r="X368" s="282"/>
      <c r="Y368" s="282"/>
      <c r="Z368" s="282"/>
      <c r="AA368" s="282"/>
      <c r="AB368" s="247" t="s">
        <v>870</v>
      </c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53" t="s">
        <v>810</v>
      </c>
      <c r="AM368" s="290">
        <f>AM365</f>
        <v>0.7</v>
      </c>
      <c r="AN368" s="290"/>
      <c r="AO368" s="127"/>
      <c r="AP368" s="127"/>
      <c r="AQ368" s="127"/>
      <c r="AR368" s="128"/>
      <c r="AS368" s="178">
        <f>ROUND(ROUND(I371*$U$392,0)*AM368,0)</f>
        <v>191</v>
      </c>
      <c r="AT368" s="82"/>
    </row>
    <row r="369" spans="1:46" ht="17.2" customHeight="1" x14ac:dyDescent="0.3">
      <c r="A369" s="10">
        <v>21</v>
      </c>
      <c r="B369" s="12" t="s">
        <v>98</v>
      </c>
      <c r="C369" s="151" t="s">
        <v>1594</v>
      </c>
      <c r="D369" s="265"/>
      <c r="E369" s="299"/>
      <c r="F369" s="266"/>
      <c r="G369" s="299"/>
      <c r="H369" s="134"/>
      <c r="I369" s="135"/>
      <c r="J369" s="135"/>
      <c r="K369" s="135"/>
      <c r="L369" s="136"/>
      <c r="M369" s="140"/>
      <c r="N369" s="140"/>
      <c r="O369" s="140"/>
      <c r="P369" s="140"/>
      <c r="Q369" s="140"/>
      <c r="R369" s="140"/>
      <c r="S369" s="140"/>
      <c r="T369" s="83"/>
      <c r="U369" s="305"/>
      <c r="V369" s="307"/>
      <c r="W369" s="281"/>
      <c r="X369" s="282"/>
      <c r="Y369" s="282"/>
      <c r="Z369" s="282"/>
      <c r="AA369" s="282"/>
      <c r="AB369" s="247" t="s">
        <v>868</v>
      </c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53" t="s">
        <v>810</v>
      </c>
      <c r="AM369" s="290">
        <f>AM366</f>
        <v>0.5</v>
      </c>
      <c r="AN369" s="290"/>
      <c r="AO369" s="127"/>
      <c r="AP369" s="127"/>
      <c r="AQ369" s="127"/>
      <c r="AR369" s="128"/>
      <c r="AS369" s="178">
        <f>ROUND(ROUND(I371*$U$392,0)*AM369,0)</f>
        <v>137</v>
      </c>
      <c r="AT369" s="82"/>
    </row>
    <row r="370" spans="1:46" ht="17.2" customHeight="1" x14ac:dyDescent="0.3">
      <c r="A370" s="10">
        <v>21</v>
      </c>
      <c r="B370" s="12" t="s">
        <v>99</v>
      </c>
      <c r="C370" s="151" t="s">
        <v>1593</v>
      </c>
      <c r="D370" s="265"/>
      <c r="E370" s="299"/>
      <c r="F370" s="266"/>
      <c r="G370" s="299"/>
      <c r="H370" s="44"/>
      <c r="I370" s="2"/>
      <c r="J370" s="2"/>
      <c r="K370" s="140"/>
      <c r="L370" s="83"/>
      <c r="M370" s="239" t="s">
        <v>837</v>
      </c>
      <c r="N370" s="239"/>
      <c r="O370" s="239"/>
      <c r="P370" s="239"/>
      <c r="Q370" s="239"/>
      <c r="R370" s="239"/>
      <c r="S370" s="239"/>
      <c r="T370" s="240"/>
      <c r="U370" s="305"/>
      <c r="V370" s="307"/>
      <c r="W370" s="46"/>
      <c r="X370" s="47"/>
      <c r="Y370" s="7"/>
      <c r="Z370" s="7"/>
      <c r="AA370" s="7"/>
      <c r="AB370" s="34"/>
      <c r="AC370" s="34"/>
      <c r="AD370" s="53"/>
      <c r="AE370" s="53"/>
      <c r="AF370" s="34"/>
      <c r="AG370" s="34"/>
      <c r="AH370" s="34"/>
      <c r="AI370" s="34"/>
      <c r="AJ370" s="34"/>
      <c r="AK370" s="34"/>
      <c r="AL370" s="53"/>
      <c r="AM370" s="290"/>
      <c r="AN370" s="290"/>
      <c r="AO370" s="127"/>
      <c r="AP370" s="127"/>
      <c r="AQ370" s="127"/>
      <c r="AR370" s="128"/>
      <c r="AS370" s="178">
        <f>ROUND(ROUND(I371*S372,0)*$U$392,0)</f>
        <v>264</v>
      </c>
      <c r="AT370" s="82"/>
    </row>
    <row r="371" spans="1:46" ht="17.2" customHeight="1" x14ac:dyDescent="0.3">
      <c r="A371" s="10">
        <v>21</v>
      </c>
      <c r="B371" s="12" t="s">
        <v>100</v>
      </c>
      <c r="C371" s="151" t="s">
        <v>1592</v>
      </c>
      <c r="D371" s="265"/>
      <c r="E371" s="299"/>
      <c r="F371" s="266"/>
      <c r="G371" s="299"/>
      <c r="H371" s="44"/>
      <c r="I371" s="295">
        <f>'5療養介護(基本)'!I106</f>
        <v>546</v>
      </c>
      <c r="J371" s="295"/>
      <c r="K371" s="2" t="s">
        <v>809</v>
      </c>
      <c r="L371" s="43"/>
      <c r="M371" s="241"/>
      <c r="N371" s="241"/>
      <c r="O371" s="241"/>
      <c r="P371" s="241"/>
      <c r="Q371" s="241"/>
      <c r="R371" s="241"/>
      <c r="S371" s="241"/>
      <c r="T371" s="242"/>
      <c r="U371" s="305"/>
      <c r="V371" s="307"/>
      <c r="W371" s="281" t="s">
        <v>871</v>
      </c>
      <c r="X371" s="282"/>
      <c r="Y371" s="282"/>
      <c r="Z371" s="282"/>
      <c r="AA371" s="282"/>
      <c r="AB371" s="247" t="s">
        <v>870</v>
      </c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53" t="s">
        <v>810</v>
      </c>
      <c r="AM371" s="290">
        <f>AM368</f>
        <v>0.7</v>
      </c>
      <c r="AN371" s="290"/>
      <c r="AO371" s="127"/>
      <c r="AP371" s="127"/>
      <c r="AQ371" s="127"/>
      <c r="AR371" s="128"/>
      <c r="AS371" s="178">
        <f>ROUND(ROUND(ROUND(I371*S372,0)*$U$392,0)*AM371,0)</f>
        <v>185</v>
      </c>
      <c r="AT371" s="82"/>
    </row>
    <row r="372" spans="1:46" ht="17.2" customHeight="1" x14ac:dyDescent="0.3">
      <c r="A372" s="10">
        <v>21</v>
      </c>
      <c r="B372" s="12" t="s">
        <v>101</v>
      </c>
      <c r="C372" s="151" t="s">
        <v>1591</v>
      </c>
      <c r="D372" s="265"/>
      <c r="E372" s="299"/>
      <c r="F372" s="266"/>
      <c r="G372" s="299"/>
      <c r="H372" s="44"/>
      <c r="I372" s="2"/>
      <c r="J372" s="2"/>
      <c r="K372" s="2"/>
      <c r="L372" s="43"/>
      <c r="M372" s="11"/>
      <c r="N372" s="11"/>
      <c r="O372" s="11"/>
      <c r="P372" s="11"/>
      <c r="Q372" s="11"/>
      <c r="R372" s="126" t="s">
        <v>810</v>
      </c>
      <c r="S372" s="236">
        <f>S366</f>
        <v>0.96499999999999997</v>
      </c>
      <c r="T372" s="237"/>
      <c r="U372" s="305"/>
      <c r="V372" s="307"/>
      <c r="W372" s="281"/>
      <c r="X372" s="282"/>
      <c r="Y372" s="282"/>
      <c r="Z372" s="282"/>
      <c r="AA372" s="282"/>
      <c r="AB372" s="247" t="s">
        <v>868</v>
      </c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53" t="s">
        <v>810</v>
      </c>
      <c r="AM372" s="290">
        <f>AM369</f>
        <v>0.5</v>
      </c>
      <c r="AN372" s="290"/>
      <c r="AO372" s="63"/>
      <c r="AP372" s="63"/>
      <c r="AQ372" s="63"/>
      <c r="AR372" s="117"/>
      <c r="AS372" s="178">
        <f>ROUND(ROUND(ROUND(I371*S372,0)*$U$392,0)*AM372,0)</f>
        <v>132</v>
      </c>
      <c r="AT372" s="82"/>
    </row>
    <row r="373" spans="1:46" ht="17.2" customHeight="1" x14ac:dyDescent="0.3">
      <c r="A373" s="10">
        <v>21</v>
      </c>
      <c r="B373" s="12" t="s">
        <v>102</v>
      </c>
      <c r="C373" s="151" t="s">
        <v>1590</v>
      </c>
      <c r="D373" s="265"/>
      <c r="E373" s="299"/>
      <c r="F373" s="266"/>
      <c r="G373" s="299"/>
      <c r="H373" s="129"/>
      <c r="I373" s="130"/>
      <c r="J373" s="130"/>
      <c r="K373" s="130"/>
      <c r="L373" s="131"/>
      <c r="M373" s="34"/>
      <c r="N373" s="76"/>
      <c r="O373" s="76"/>
      <c r="P373" s="76"/>
      <c r="Q373" s="76"/>
      <c r="R373" s="76"/>
      <c r="S373" s="76"/>
      <c r="T373" s="103"/>
      <c r="U373" s="305"/>
      <c r="V373" s="307"/>
      <c r="W373" s="9"/>
      <c r="X373" s="30"/>
      <c r="Y373" s="105"/>
      <c r="Z373" s="63"/>
      <c r="AA373" s="7"/>
      <c r="AB373" s="7"/>
      <c r="AC373" s="7"/>
      <c r="AD373" s="59"/>
      <c r="AE373" s="59"/>
      <c r="AF373" s="7"/>
      <c r="AG373" s="7"/>
      <c r="AH373" s="7"/>
      <c r="AI373" s="7"/>
      <c r="AJ373" s="7"/>
      <c r="AK373" s="7"/>
      <c r="AL373" s="59"/>
      <c r="AM373" s="249"/>
      <c r="AN373" s="250"/>
      <c r="AO373" s="241" t="s">
        <v>877</v>
      </c>
      <c r="AP373" s="241"/>
      <c r="AQ373" s="241"/>
      <c r="AR373" s="242"/>
      <c r="AS373" s="167">
        <f>ROUND(I371*$U$392,0)-AO376</f>
        <v>268</v>
      </c>
      <c r="AT373" s="82"/>
    </row>
    <row r="374" spans="1:46" ht="17.2" customHeight="1" x14ac:dyDescent="0.3">
      <c r="A374" s="10">
        <v>21</v>
      </c>
      <c r="B374" s="12" t="s">
        <v>103</v>
      </c>
      <c r="C374" s="151" t="s">
        <v>1589</v>
      </c>
      <c r="D374" s="265"/>
      <c r="E374" s="299"/>
      <c r="F374" s="266"/>
      <c r="G374" s="299"/>
      <c r="H374" s="129"/>
      <c r="I374" s="130"/>
      <c r="J374" s="130"/>
      <c r="K374" s="130"/>
      <c r="L374" s="131"/>
      <c r="M374" s="140"/>
      <c r="N374" s="140"/>
      <c r="O374" s="140"/>
      <c r="P374" s="140"/>
      <c r="Q374" s="140"/>
      <c r="R374" s="140"/>
      <c r="S374" s="140"/>
      <c r="T374" s="83"/>
      <c r="U374" s="305"/>
      <c r="V374" s="307"/>
      <c r="W374" s="281" t="s">
        <v>871</v>
      </c>
      <c r="X374" s="282"/>
      <c r="Y374" s="282"/>
      <c r="Z374" s="282"/>
      <c r="AA374" s="283"/>
      <c r="AB374" s="247" t="s">
        <v>870</v>
      </c>
      <c r="AC374" s="248"/>
      <c r="AD374" s="248"/>
      <c r="AE374" s="248"/>
      <c r="AF374" s="248"/>
      <c r="AG374" s="248"/>
      <c r="AH374" s="248"/>
      <c r="AI374" s="248"/>
      <c r="AJ374" s="248"/>
      <c r="AK374" s="248"/>
      <c r="AL374" s="126" t="s">
        <v>810</v>
      </c>
      <c r="AM374" s="255">
        <f>AM371</f>
        <v>0.7</v>
      </c>
      <c r="AN374" s="289"/>
      <c r="AO374" s="262"/>
      <c r="AP374" s="241"/>
      <c r="AQ374" s="241"/>
      <c r="AR374" s="242"/>
      <c r="AS374" s="167">
        <f>ROUND(ROUND(I371*$U$392,0)*AM374,0)-AO376</f>
        <v>186</v>
      </c>
      <c r="AT374" s="82"/>
    </row>
    <row r="375" spans="1:46" ht="17.2" customHeight="1" x14ac:dyDescent="0.3">
      <c r="A375" s="10">
        <v>21</v>
      </c>
      <c r="B375" s="12" t="s">
        <v>104</v>
      </c>
      <c r="C375" s="151" t="s">
        <v>1588</v>
      </c>
      <c r="D375" s="265"/>
      <c r="E375" s="299"/>
      <c r="F375" s="266"/>
      <c r="G375" s="299"/>
      <c r="H375" s="134"/>
      <c r="I375" s="135"/>
      <c r="J375" s="135"/>
      <c r="K375" s="135"/>
      <c r="L375" s="136"/>
      <c r="M375" s="140"/>
      <c r="N375" s="140"/>
      <c r="O375" s="140"/>
      <c r="P375" s="140"/>
      <c r="Q375" s="140"/>
      <c r="R375" s="140"/>
      <c r="S375" s="140"/>
      <c r="T375" s="83"/>
      <c r="U375" s="305"/>
      <c r="V375" s="307"/>
      <c r="W375" s="281"/>
      <c r="X375" s="282"/>
      <c r="Y375" s="282"/>
      <c r="Z375" s="282"/>
      <c r="AA375" s="283"/>
      <c r="AB375" s="247" t="s">
        <v>868</v>
      </c>
      <c r="AC375" s="248"/>
      <c r="AD375" s="248"/>
      <c r="AE375" s="248"/>
      <c r="AF375" s="248"/>
      <c r="AG375" s="248"/>
      <c r="AH375" s="248"/>
      <c r="AI375" s="248"/>
      <c r="AJ375" s="248"/>
      <c r="AK375" s="248"/>
      <c r="AL375" s="53" t="s">
        <v>810</v>
      </c>
      <c r="AM375" s="290">
        <f>AM372</f>
        <v>0.5</v>
      </c>
      <c r="AN375" s="291"/>
      <c r="AO375" s="134"/>
      <c r="AP375" s="130"/>
      <c r="AQ375" s="130"/>
      <c r="AR375" s="131"/>
      <c r="AS375" s="167">
        <f>ROUND(ROUND(I371*$U$392,0)*AM375,0)-AO376</f>
        <v>132</v>
      </c>
      <c r="AT375" s="82"/>
    </row>
    <row r="376" spans="1:46" ht="17.2" customHeight="1" x14ac:dyDescent="0.3">
      <c r="A376" s="10">
        <v>21</v>
      </c>
      <c r="B376" s="12" t="s">
        <v>105</v>
      </c>
      <c r="C376" s="151" t="s">
        <v>1587</v>
      </c>
      <c r="D376" s="265"/>
      <c r="E376" s="299"/>
      <c r="F376" s="266"/>
      <c r="G376" s="299"/>
      <c r="H376" s="44"/>
      <c r="I376" s="2"/>
      <c r="J376" s="36"/>
      <c r="K376" s="36"/>
      <c r="L376" s="43"/>
      <c r="M376" s="239" t="s">
        <v>837</v>
      </c>
      <c r="N376" s="239"/>
      <c r="O376" s="239"/>
      <c r="P376" s="239"/>
      <c r="Q376" s="239"/>
      <c r="R376" s="239"/>
      <c r="S376" s="239"/>
      <c r="T376" s="240"/>
      <c r="U376" s="305"/>
      <c r="V376" s="307"/>
      <c r="W376" s="46"/>
      <c r="X376" s="47"/>
      <c r="Y376" s="7"/>
      <c r="Z376" s="7"/>
      <c r="AA376" s="7"/>
      <c r="AB376" s="7"/>
      <c r="AC376" s="7"/>
      <c r="AD376" s="59"/>
      <c r="AE376" s="59"/>
      <c r="AF376" s="7"/>
      <c r="AG376" s="7"/>
      <c r="AH376" s="7"/>
      <c r="AI376" s="7"/>
      <c r="AJ376" s="7"/>
      <c r="AK376" s="7"/>
      <c r="AL376" s="59"/>
      <c r="AM376" s="249"/>
      <c r="AN376" s="250"/>
      <c r="AO376" s="36">
        <f>AO364</f>
        <v>5</v>
      </c>
      <c r="AP376" s="69" t="s">
        <v>873</v>
      </c>
      <c r="AQ376" s="130"/>
      <c r="AR376" s="131"/>
      <c r="AS376" s="167">
        <f>ROUND(ROUND(I371*S378,0)*$U$392,0)-AO376</f>
        <v>259</v>
      </c>
      <c r="AT376" s="82"/>
    </row>
    <row r="377" spans="1:46" ht="17.2" customHeight="1" x14ac:dyDescent="0.3">
      <c r="A377" s="10">
        <v>21</v>
      </c>
      <c r="B377" s="12" t="s">
        <v>106</v>
      </c>
      <c r="C377" s="151" t="s">
        <v>1586</v>
      </c>
      <c r="D377" s="265"/>
      <c r="E377" s="299"/>
      <c r="F377" s="266"/>
      <c r="G377" s="299"/>
      <c r="H377" s="44"/>
      <c r="I377" s="2"/>
      <c r="J377" s="2"/>
      <c r="K377" s="2"/>
      <c r="L377" s="43"/>
      <c r="M377" s="241"/>
      <c r="N377" s="241"/>
      <c r="O377" s="241"/>
      <c r="P377" s="241"/>
      <c r="Q377" s="241"/>
      <c r="R377" s="241"/>
      <c r="S377" s="241"/>
      <c r="T377" s="242"/>
      <c r="U377" s="305"/>
      <c r="V377" s="307"/>
      <c r="W377" s="281" t="s">
        <v>871</v>
      </c>
      <c r="X377" s="282"/>
      <c r="Y377" s="282"/>
      <c r="Z377" s="282"/>
      <c r="AA377" s="283"/>
      <c r="AB377" s="247" t="s">
        <v>870</v>
      </c>
      <c r="AC377" s="248"/>
      <c r="AD377" s="248"/>
      <c r="AE377" s="248"/>
      <c r="AF377" s="248"/>
      <c r="AG377" s="248"/>
      <c r="AH377" s="248"/>
      <c r="AI377" s="248"/>
      <c r="AJ377" s="248"/>
      <c r="AK377" s="248"/>
      <c r="AL377" s="126" t="s">
        <v>810</v>
      </c>
      <c r="AM377" s="255">
        <f>AM374</f>
        <v>0.7</v>
      </c>
      <c r="AN377" s="289"/>
      <c r="AO377" s="44"/>
      <c r="AP377" s="130"/>
      <c r="AQ377" s="130"/>
      <c r="AR377" s="131"/>
      <c r="AS377" s="167">
        <f>ROUND(ROUND(ROUND(I371*S378,0)*$U$392,0)*AM377,0)-AO376</f>
        <v>180</v>
      </c>
      <c r="AT377" s="82"/>
    </row>
    <row r="378" spans="1:46" ht="17.2" customHeight="1" x14ac:dyDescent="0.3">
      <c r="A378" s="10">
        <v>21</v>
      </c>
      <c r="B378" s="12" t="s">
        <v>107</v>
      </c>
      <c r="C378" s="151" t="s">
        <v>1585</v>
      </c>
      <c r="D378" s="265"/>
      <c r="E378" s="299"/>
      <c r="F378" s="266"/>
      <c r="G378" s="299"/>
      <c r="H378" s="44"/>
      <c r="I378" s="2"/>
      <c r="J378" s="2"/>
      <c r="K378" s="2"/>
      <c r="L378" s="43"/>
      <c r="M378" s="11"/>
      <c r="N378" s="11"/>
      <c r="O378" s="11"/>
      <c r="P378" s="11"/>
      <c r="Q378" s="11"/>
      <c r="R378" s="126" t="s">
        <v>810</v>
      </c>
      <c r="S378" s="236">
        <f>S372</f>
        <v>0.96499999999999997</v>
      </c>
      <c r="T378" s="237"/>
      <c r="U378" s="305"/>
      <c r="V378" s="307"/>
      <c r="W378" s="292"/>
      <c r="X378" s="293"/>
      <c r="Y378" s="293"/>
      <c r="Z378" s="293"/>
      <c r="AA378" s="294"/>
      <c r="AB378" s="247" t="s">
        <v>868</v>
      </c>
      <c r="AC378" s="248"/>
      <c r="AD378" s="248"/>
      <c r="AE378" s="248"/>
      <c r="AF378" s="248"/>
      <c r="AG378" s="248"/>
      <c r="AH378" s="248"/>
      <c r="AI378" s="248"/>
      <c r="AJ378" s="248"/>
      <c r="AK378" s="248"/>
      <c r="AL378" s="59" t="s">
        <v>810</v>
      </c>
      <c r="AM378" s="249">
        <f>AM375</f>
        <v>0.5</v>
      </c>
      <c r="AN378" s="250"/>
      <c r="AO378" s="42"/>
      <c r="AP378" s="149"/>
      <c r="AQ378" s="149"/>
      <c r="AR378" s="150"/>
      <c r="AS378" s="167">
        <f>ROUND(ROUND(ROUND(I371*S378,0)*$U$392,0)*AM378,0)-AO376</f>
        <v>127</v>
      </c>
      <c r="AT378" s="82"/>
    </row>
    <row r="379" spans="1:46" ht="17.2" customHeight="1" x14ac:dyDescent="0.3">
      <c r="A379" s="10">
        <v>21</v>
      </c>
      <c r="B379" s="12" t="s">
        <v>108</v>
      </c>
      <c r="C379" s="151" t="s">
        <v>1584</v>
      </c>
      <c r="D379" s="129"/>
      <c r="E379" s="131"/>
      <c r="F379" s="130"/>
      <c r="G379" s="131"/>
      <c r="H379" s="243" t="s">
        <v>910</v>
      </c>
      <c r="I379" s="239"/>
      <c r="J379" s="239"/>
      <c r="K379" s="239"/>
      <c r="L379" s="240"/>
      <c r="M379" s="34"/>
      <c r="N379" s="76"/>
      <c r="O379" s="76"/>
      <c r="P379" s="76"/>
      <c r="Q379" s="76"/>
      <c r="R379" s="76"/>
      <c r="S379" s="76"/>
      <c r="T379" s="103"/>
      <c r="U379" s="305"/>
      <c r="V379" s="307"/>
      <c r="W379" s="9"/>
      <c r="X379" s="30"/>
      <c r="Y379" s="105"/>
      <c r="Z379" s="63"/>
      <c r="AA379" s="7"/>
      <c r="AB379" s="34"/>
      <c r="AC379" s="34"/>
      <c r="AD379" s="53"/>
      <c r="AE379" s="53"/>
      <c r="AF379" s="34"/>
      <c r="AG379" s="34"/>
      <c r="AH379" s="34"/>
      <c r="AI379" s="34"/>
      <c r="AJ379" s="34"/>
      <c r="AK379" s="34"/>
      <c r="AL379" s="53"/>
      <c r="AM379" s="290"/>
      <c r="AN379" s="290"/>
      <c r="AO379" s="127"/>
      <c r="AP379" s="127"/>
      <c r="AQ379" s="127"/>
      <c r="AR379" s="128"/>
      <c r="AS379" s="178">
        <f>ROUND(I383*$U$392,0)</f>
        <v>259</v>
      </c>
      <c r="AT379" s="82"/>
    </row>
    <row r="380" spans="1:46" ht="17.2" customHeight="1" x14ac:dyDescent="0.3">
      <c r="A380" s="10">
        <v>21</v>
      </c>
      <c r="B380" s="12" t="s">
        <v>109</v>
      </c>
      <c r="C380" s="151" t="s">
        <v>1583</v>
      </c>
      <c r="D380" s="129"/>
      <c r="E380" s="131"/>
      <c r="F380" s="130"/>
      <c r="G380" s="131"/>
      <c r="H380" s="262"/>
      <c r="I380" s="241"/>
      <c r="J380" s="241"/>
      <c r="K380" s="241"/>
      <c r="L380" s="242"/>
      <c r="M380" s="140"/>
      <c r="N380" s="140"/>
      <c r="O380" s="140"/>
      <c r="P380" s="140"/>
      <c r="Q380" s="140"/>
      <c r="R380" s="140"/>
      <c r="S380" s="140"/>
      <c r="T380" s="83"/>
      <c r="U380" s="305"/>
      <c r="V380" s="307"/>
      <c r="W380" s="281" t="s">
        <v>871</v>
      </c>
      <c r="X380" s="282"/>
      <c r="Y380" s="282"/>
      <c r="Z380" s="282"/>
      <c r="AA380" s="282"/>
      <c r="AB380" s="247" t="s">
        <v>870</v>
      </c>
      <c r="AC380" s="248"/>
      <c r="AD380" s="248"/>
      <c r="AE380" s="248"/>
      <c r="AF380" s="248"/>
      <c r="AG380" s="248"/>
      <c r="AH380" s="248"/>
      <c r="AI380" s="248"/>
      <c r="AJ380" s="248"/>
      <c r="AK380" s="248"/>
      <c r="AL380" s="53" t="s">
        <v>810</v>
      </c>
      <c r="AM380" s="290">
        <f>AM377</f>
        <v>0.7</v>
      </c>
      <c r="AN380" s="290"/>
      <c r="AO380" s="127"/>
      <c r="AP380" s="127"/>
      <c r="AQ380" s="127"/>
      <c r="AR380" s="128"/>
      <c r="AS380" s="178">
        <f>ROUND(ROUND(I383*$U$392,0)*AM380,0)</f>
        <v>181</v>
      </c>
      <c r="AT380" s="82"/>
    </row>
    <row r="381" spans="1:46" ht="17.2" customHeight="1" x14ac:dyDescent="0.3">
      <c r="A381" s="10">
        <v>21</v>
      </c>
      <c r="B381" s="12" t="s">
        <v>110</v>
      </c>
      <c r="C381" s="151" t="s">
        <v>1582</v>
      </c>
      <c r="D381" s="129"/>
      <c r="E381" s="131"/>
      <c r="F381" s="130"/>
      <c r="G381" s="131"/>
      <c r="H381" s="129"/>
      <c r="I381" s="130"/>
      <c r="J381" s="130"/>
      <c r="K381" s="130"/>
      <c r="L381" s="131"/>
      <c r="M381" s="140"/>
      <c r="N381" s="140"/>
      <c r="O381" s="140"/>
      <c r="P381" s="140"/>
      <c r="Q381" s="140"/>
      <c r="R381" s="140"/>
      <c r="S381" s="140"/>
      <c r="T381" s="83"/>
      <c r="U381" s="305"/>
      <c r="V381" s="307"/>
      <c r="W381" s="281"/>
      <c r="X381" s="282"/>
      <c r="Y381" s="282"/>
      <c r="Z381" s="282"/>
      <c r="AA381" s="282"/>
      <c r="AB381" s="247" t="s">
        <v>868</v>
      </c>
      <c r="AC381" s="248"/>
      <c r="AD381" s="248"/>
      <c r="AE381" s="248"/>
      <c r="AF381" s="248"/>
      <c r="AG381" s="248"/>
      <c r="AH381" s="248"/>
      <c r="AI381" s="248"/>
      <c r="AJ381" s="248"/>
      <c r="AK381" s="248"/>
      <c r="AL381" s="53" t="s">
        <v>810</v>
      </c>
      <c r="AM381" s="290">
        <f>AM378</f>
        <v>0.5</v>
      </c>
      <c r="AN381" s="290"/>
      <c r="AO381" s="127"/>
      <c r="AP381" s="127"/>
      <c r="AQ381" s="127"/>
      <c r="AR381" s="128"/>
      <c r="AS381" s="178">
        <f>ROUND(ROUND(I383*$U$392,0)*AM381,0)</f>
        <v>130</v>
      </c>
      <c r="AT381" s="82"/>
    </row>
    <row r="382" spans="1:46" ht="17.2" customHeight="1" x14ac:dyDescent="0.3">
      <c r="A382" s="10">
        <v>21</v>
      </c>
      <c r="B382" s="12" t="s">
        <v>111</v>
      </c>
      <c r="C382" s="151" t="s">
        <v>1581</v>
      </c>
      <c r="D382" s="129"/>
      <c r="E382" s="131"/>
      <c r="F382" s="130"/>
      <c r="G382" s="131"/>
      <c r="H382" s="129"/>
      <c r="I382" s="130"/>
      <c r="J382" s="2"/>
      <c r="K382" s="140"/>
      <c r="L382" s="83"/>
      <c r="M382" s="239" t="s">
        <v>837</v>
      </c>
      <c r="N382" s="239"/>
      <c r="O382" s="239"/>
      <c r="P382" s="239"/>
      <c r="Q382" s="239"/>
      <c r="R382" s="239"/>
      <c r="S382" s="239"/>
      <c r="T382" s="240"/>
      <c r="U382" s="305"/>
      <c r="V382" s="307"/>
      <c r="W382" s="46"/>
      <c r="X382" s="47"/>
      <c r="Y382" s="7"/>
      <c r="Z382" s="7"/>
      <c r="AA382" s="7"/>
      <c r="AB382" s="34"/>
      <c r="AC382" s="34"/>
      <c r="AD382" s="53"/>
      <c r="AE382" s="53"/>
      <c r="AF382" s="34"/>
      <c r="AG382" s="34"/>
      <c r="AH382" s="34"/>
      <c r="AI382" s="34"/>
      <c r="AJ382" s="34"/>
      <c r="AK382" s="34"/>
      <c r="AL382" s="53"/>
      <c r="AM382" s="290"/>
      <c r="AN382" s="290"/>
      <c r="AO382" s="127"/>
      <c r="AP382" s="127"/>
      <c r="AQ382" s="127"/>
      <c r="AR382" s="128"/>
      <c r="AS382" s="178">
        <f>ROUND(ROUND(I383*S384,0)*$U$392,0)</f>
        <v>250</v>
      </c>
      <c r="AT382" s="82"/>
    </row>
    <row r="383" spans="1:46" ht="17.2" customHeight="1" x14ac:dyDescent="0.3">
      <c r="A383" s="10">
        <v>21</v>
      </c>
      <c r="B383" s="12" t="s">
        <v>112</v>
      </c>
      <c r="C383" s="151" t="s">
        <v>1580</v>
      </c>
      <c r="D383" s="129"/>
      <c r="E383" s="131"/>
      <c r="F383" s="130"/>
      <c r="G383" s="131"/>
      <c r="H383" s="129"/>
      <c r="I383" s="295">
        <f>'5療養介護(基本)'!I118</f>
        <v>517</v>
      </c>
      <c r="J383" s="295"/>
      <c r="K383" s="2" t="s">
        <v>809</v>
      </c>
      <c r="L383" s="131"/>
      <c r="M383" s="241"/>
      <c r="N383" s="241"/>
      <c r="O383" s="241"/>
      <c r="P383" s="241"/>
      <c r="Q383" s="241"/>
      <c r="R383" s="241"/>
      <c r="S383" s="241"/>
      <c r="T383" s="242"/>
      <c r="U383" s="305"/>
      <c r="V383" s="307"/>
      <c r="W383" s="281" t="s">
        <v>871</v>
      </c>
      <c r="X383" s="282"/>
      <c r="Y383" s="282"/>
      <c r="Z383" s="282"/>
      <c r="AA383" s="282"/>
      <c r="AB383" s="247" t="s">
        <v>870</v>
      </c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53" t="s">
        <v>810</v>
      </c>
      <c r="AM383" s="290">
        <f>AM380</f>
        <v>0.7</v>
      </c>
      <c r="AN383" s="290"/>
      <c r="AO383" s="127"/>
      <c r="AP383" s="127"/>
      <c r="AQ383" s="127"/>
      <c r="AR383" s="128"/>
      <c r="AS383" s="178">
        <f>ROUND(ROUND(ROUND(I383*S384,0)*$U$392,0)*AM383,0)</f>
        <v>175</v>
      </c>
      <c r="AT383" s="82"/>
    </row>
    <row r="384" spans="1:46" ht="17.2" customHeight="1" x14ac:dyDescent="0.3">
      <c r="A384" s="10">
        <v>21</v>
      </c>
      <c r="B384" s="12" t="s">
        <v>113</v>
      </c>
      <c r="C384" s="151" t="s">
        <v>1579</v>
      </c>
      <c r="D384" s="129"/>
      <c r="E384" s="131"/>
      <c r="F384" s="130"/>
      <c r="G384" s="131"/>
      <c r="H384" s="129"/>
      <c r="I384" s="120"/>
      <c r="J384" s="120"/>
      <c r="K384" s="120"/>
      <c r="L384" s="121"/>
      <c r="M384" s="11"/>
      <c r="N384" s="11"/>
      <c r="O384" s="11"/>
      <c r="P384" s="11"/>
      <c r="Q384" s="11"/>
      <c r="R384" s="126" t="s">
        <v>810</v>
      </c>
      <c r="S384" s="236">
        <f>S378</f>
        <v>0.96499999999999997</v>
      </c>
      <c r="T384" s="237"/>
      <c r="U384" s="305"/>
      <c r="V384" s="307"/>
      <c r="W384" s="281"/>
      <c r="X384" s="282"/>
      <c r="Y384" s="282"/>
      <c r="Z384" s="282"/>
      <c r="AA384" s="282"/>
      <c r="AB384" s="247" t="s">
        <v>868</v>
      </c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53" t="s">
        <v>810</v>
      </c>
      <c r="AM384" s="290">
        <f>AM381</f>
        <v>0.5</v>
      </c>
      <c r="AN384" s="290"/>
      <c r="AO384" s="63"/>
      <c r="AP384" s="63"/>
      <c r="AQ384" s="63"/>
      <c r="AR384" s="117"/>
      <c r="AS384" s="178">
        <f>ROUND(ROUND(ROUND(I383*S384,0)*$U$392,0)*AM384,0)</f>
        <v>125</v>
      </c>
      <c r="AT384" s="82"/>
    </row>
    <row r="385" spans="1:46" ht="17.2" customHeight="1" x14ac:dyDescent="0.3">
      <c r="A385" s="10">
        <v>21</v>
      </c>
      <c r="B385" s="12" t="s">
        <v>114</v>
      </c>
      <c r="C385" s="151" t="s">
        <v>1578</v>
      </c>
      <c r="D385" s="129"/>
      <c r="E385" s="131"/>
      <c r="F385" s="130"/>
      <c r="G385" s="131"/>
      <c r="H385" s="122"/>
      <c r="I385" s="120"/>
      <c r="J385" s="120"/>
      <c r="K385" s="120"/>
      <c r="L385" s="121"/>
      <c r="M385" s="34"/>
      <c r="N385" s="76"/>
      <c r="O385" s="76"/>
      <c r="P385" s="76"/>
      <c r="Q385" s="76"/>
      <c r="R385" s="76"/>
      <c r="S385" s="76"/>
      <c r="T385" s="103"/>
      <c r="U385" s="107"/>
      <c r="V385" s="307"/>
      <c r="W385" s="9"/>
      <c r="X385" s="30"/>
      <c r="Y385" s="105"/>
      <c r="Z385" s="63"/>
      <c r="AA385" s="7"/>
      <c r="AB385" s="7"/>
      <c r="AC385" s="7"/>
      <c r="AD385" s="59"/>
      <c r="AE385" s="59"/>
      <c r="AF385" s="7"/>
      <c r="AG385" s="7"/>
      <c r="AH385" s="7"/>
      <c r="AI385" s="7"/>
      <c r="AJ385" s="7"/>
      <c r="AK385" s="7"/>
      <c r="AL385" s="59"/>
      <c r="AM385" s="249"/>
      <c r="AN385" s="250"/>
      <c r="AO385" s="241" t="s">
        <v>877</v>
      </c>
      <c r="AP385" s="241"/>
      <c r="AQ385" s="241"/>
      <c r="AR385" s="242"/>
      <c r="AS385" s="167">
        <f>ROUND(I383*$U$392,0)-AO388</f>
        <v>254</v>
      </c>
      <c r="AT385" s="82"/>
    </row>
    <row r="386" spans="1:46" ht="17.2" customHeight="1" x14ac:dyDescent="0.3">
      <c r="A386" s="10">
        <v>21</v>
      </c>
      <c r="B386" s="12" t="s">
        <v>115</v>
      </c>
      <c r="C386" s="151" t="s">
        <v>1577</v>
      </c>
      <c r="D386" s="129"/>
      <c r="E386" s="131"/>
      <c r="F386" s="130"/>
      <c r="G386" s="131"/>
      <c r="H386" s="122"/>
      <c r="I386" s="120"/>
      <c r="J386" s="120"/>
      <c r="K386" s="120"/>
      <c r="L386" s="121"/>
      <c r="M386" s="140"/>
      <c r="N386" s="140"/>
      <c r="O386" s="140"/>
      <c r="P386" s="140"/>
      <c r="Q386" s="140"/>
      <c r="R386" s="140"/>
      <c r="S386" s="140"/>
      <c r="T386" s="83"/>
      <c r="U386" s="107"/>
      <c r="V386" s="307"/>
      <c r="W386" s="281" t="s">
        <v>871</v>
      </c>
      <c r="X386" s="282"/>
      <c r="Y386" s="282"/>
      <c r="Z386" s="282"/>
      <c r="AA386" s="283"/>
      <c r="AB386" s="247" t="s">
        <v>870</v>
      </c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126" t="s">
        <v>810</v>
      </c>
      <c r="AM386" s="255">
        <f>AM383</f>
        <v>0.7</v>
      </c>
      <c r="AN386" s="289"/>
      <c r="AO386" s="262"/>
      <c r="AP386" s="241"/>
      <c r="AQ386" s="241"/>
      <c r="AR386" s="242"/>
      <c r="AS386" s="167">
        <f>ROUND(ROUND(I383*$U$392,0)*AM386,0)-AO388</f>
        <v>176</v>
      </c>
      <c r="AT386" s="82"/>
    </row>
    <row r="387" spans="1:46" ht="17.2" customHeight="1" x14ac:dyDescent="0.3">
      <c r="A387" s="10">
        <v>21</v>
      </c>
      <c r="B387" s="12" t="s">
        <v>116</v>
      </c>
      <c r="C387" s="151" t="s">
        <v>1576</v>
      </c>
      <c r="D387" s="129"/>
      <c r="E387" s="131"/>
      <c r="F387" s="130"/>
      <c r="G387" s="131"/>
      <c r="H387" s="122"/>
      <c r="I387" s="120"/>
      <c r="J387" s="120"/>
      <c r="K387" s="120"/>
      <c r="L387" s="121"/>
      <c r="M387" s="140"/>
      <c r="N387" s="140"/>
      <c r="O387" s="140"/>
      <c r="P387" s="140"/>
      <c r="Q387" s="140"/>
      <c r="R387" s="140"/>
      <c r="S387" s="140"/>
      <c r="T387" s="83"/>
      <c r="U387" s="107"/>
      <c r="V387" s="307"/>
      <c r="W387" s="281"/>
      <c r="X387" s="282"/>
      <c r="Y387" s="282"/>
      <c r="Z387" s="282"/>
      <c r="AA387" s="283"/>
      <c r="AB387" s="247" t="s">
        <v>868</v>
      </c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53" t="s">
        <v>810</v>
      </c>
      <c r="AM387" s="290">
        <f>AM384</f>
        <v>0.5</v>
      </c>
      <c r="AN387" s="291"/>
      <c r="AO387" s="134"/>
      <c r="AP387" s="130"/>
      <c r="AQ387" s="130"/>
      <c r="AR387" s="131"/>
      <c r="AS387" s="167">
        <f>ROUND(ROUND(I383*$U$392,0)*AM387,0)-AO388</f>
        <v>125</v>
      </c>
      <c r="AT387" s="82"/>
    </row>
    <row r="388" spans="1:46" ht="17.2" customHeight="1" x14ac:dyDescent="0.3">
      <c r="A388" s="10">
        <v>21</v>
      </c>
      <c r="B388" s="12" t="s">
        <v>117</v>
      </c>
      <c r="C388" s="151" t="s">
        <v>1575</v>
      </c>
      <c r="D388" s="129"/>
      <c r="E388" s="131"/>
      <c r="F388" s="130"/>
      <c r="G388" s="131"/>
      <c r="H388" s="122"/>
      <c r="I388" s="120"/>
      <c r="J388" s="120"/>
      <c r="K388" s="120"/>
      <c r="L388" s="121"/>
      <c r="M388" s="239" t="s">
        <v>837</v>
      </c>
      <c r="N388" s="239"/>
      <c r="O388" s="239"/>
      <c r="P388" s="239"/>
      <c r="Q388" s="239"/>
      <c r="R388" s="239"/>
      <c r="S388" s="239"/>
      <c r="T388" s="240"/>
      <c r="U388" s="107"/>
      <c r="V388" s="307"/>
      <c r="W388" s="46"/>
      <c r="X388" s="47"/>
      <c r="Y388" s="7"/>
      <c r="Z388" s="7"/>
      <c r="AA388" s="7"/>
      <c r="AB388" s="7"/>
      <c r="AC388" s="7"/>
      <c r="AD388" s="59"/>
      <c r="AE388" s="59"/>
      <c r="AF388" s="7"/>
      <c r="AG388" s="7"/>
      <c r="AH388" s="7"/>
      <c r="AI388" s="7"/>
      <c r="AJ388" s="7"/>
      <c r="AK388" s="7"/>
      <c r="AL388" s="59"/>
      <c r="AM388" s="249"/>
      <c r="AN388" s="250"/>
      <c r="AO388" s="36">
        <f>AO376</f>
        <v>5</v>
      </c>
      <c r="AP388" s="69" t="s">
        <v>873</v>
      </c>
      <c r="AQ388" s="130"/>
      <c r="AR388" s="131"/>
      <c r="AS388" s="167">
        <f>ROUND(ROUND(I383*S390,0)*$U$392,0)-AO388</f>
        <v>245</v>
      </c>
      <c r="AT388" s="82"/>
    </row>
    <row r="389" spans="1:46" ht="17.2" customHeight="1" x14ac:dyDescent="0.3">
      <c r="A389" s="10">
        <v>21</v>
      </c>
      <c r="B389" s="12" t="s">
        <v>118</v>
      </c>
      <c r="C389" s="151" t="s">
        <v>1574</v>
      </c>
      <c r="D389" s="129"/>
      <c r="E389" s="131"/>
      <c r="F389" s="130"/>
      <c r="G389" s="131"/>
      <c r="H389" s="122"/>
      <c r="I389" s="120"/>
      <c r="J389" s="120"/>
      <c r="K389" s="120"/>
      <c r="L389" s="121"/>
      <c r="M389" s="241"/>
      <c r="N389" s="241"/>
      <c r="O389" s="241"/>
      <c r="P389" s="241"/>
      <c r="Q389" s="241"/>
      <c r="R389" s="241"/>
      <c r="S389" s="241"/>
      <c r="T389" s="242"/>
      <c r="U389" s="107"/>
      <c r="V389" s="307"/>
      <c r="W389" s="281" t="s">
        <v>871</v>
      </c>
      <c r="X389" s="282"/>
      <c r="Y389" s="282"/>
      <c r="Z389" s="282"/>
      <c r="AA389" s="283"/>
      <c r="AB389" s="247" t="s">
        <v>870</v>
      </c>
      <c r="AC389" s="248"/>
      <c r="AD389" s="248"/>
      <c r="AE389" s="248"/>
      <c r="AF389" s="248"/>
      <c r="AG389" s="248"/>
      <c r="AH389" s="248"/>
      <c r="AI389" s="248"/>
      <c r="AJ389" s="248"/>
      <c r="AK389" s="248"/>
      <c r="AL389" s="126" t="s">
        <v>810</v>
      </c>
      <c r="AM389" s="255">
        <f>AM386</f>
        <v>0.7</v>
      </c>
      <c r="AN389" s="289"/>
      <c r="AO389" s="44"/>
      <c r="AP389" s="130"/>
      <c r="AQ389" s="130"/>
      <c r="AR389" s="131"/>
      <c r="AS389" s="167">
        <f>ROUND(ROUND(ROUND(I383*S390,0)*$U$392,0)*AM389,0)-AO388</f>
        <v>170</v>
      </c>
      <c r="AT389" s="82"/>
    </row>
    <row r="390" spans="1:46" ht="17.2" customHeight="1" x14ac:dyDescent="0.3">
      <c r="A390" s="10">
        <v>21</v>
      </c>
      <c r="B390" s="12" t="s">
        <v>119</v>
      </c>
      <c r="C390" s="151" t="s">
        <v>1573</v>
      </c>
      <c r="D390" s="129"/>
      <c r="E390" s="131"/>
      <c r="F390" s="130"/>
      <c r="G390" s="131"/>
      <c r="H390" s="122"/>
      <c r="I390" s="120"/>
      <c r="J390" s="120"/>
      <c r="K390" s="120"/>
      <c r="L390" s="121"/>
      <c r="M390" s="11"/>
      <c r="N390" s="11"/>
      <c r="O390" s="11"/>
      <c r="P390" s="11"/>
      <c r="Q390" s="11"/>
      <c r="R390" s="126" t="s">
        <v>810</v>
      </c>
      <c r="S390" s="236">
        <f>S384</f>
        <v>0.96499999999999997</v>
      </c>
      <c r="T390" s="237"/>
      <c r="U390" s="107"/>
      <c r="V390" s="307"/>
      <c r="W390" s="292"/>
      <c r="X390" s="293"/>
      <c r="Y390" s="293"/>
      <c r="Z390" s="293"/>
      <c r="AA390" s="294"/>
      <c r="AB390" s="247" t="s">
        <v>868</v>
      </c>
      <c r="AC390" s="248"/>
      <c r="AD390" s="248"/>
      <c r="AE390" s="248"/>
      <c r="AF390" s="248"/>
      <c r="AG390" s="248"/>
      <c r="AH390" s="248"/>
      <c r="AI390" s="248"/>
      <c r="AJ390" s="248"/>
      <c r="AK390" s="248"/>
      <c r="AL390" s="59" t="s">
        <v>810</v>
      </c>
      <c r="AM390" s="249">
        <f>AM387</f>
        <v>0.5</v>
      </c>
      <c r="AN390" s="250"/>
      <c r="AO390" s="42"/>
      <c r="AP390" s="149"/>
      <c r="AQ390" s="149"/>
      <c r="AR390" s="150"/>
      <c r="AS390" s="167">
        <f>ROUND(ROUND(ROUND(I383*S390,0)*$U$392,0)*AM390,0)-AO388</f>
        <v>120</v>
      </c>
      <c r="AT390" s="82"/>
    </row>
    <row r="391" spans="1:46" ht="17.2" customHeight="1" x14ac:dyDescent="0.3">
      <c r="A391" s="10">
        <v>21</v>
      </c>
      <c r="B391" s="12" t="s">
        <v>120</v>
      </c>
      <c r="C391" s="151" t="s">
        <v>1572</v>
      </c>
      <c r="D391" s="129"/>
      <c r="E391" s="131"/>
      <c r="F391" s="130"/>
      <c r="G391" s="131"/>
      <c r="H391" s="243" t="s">
        <v>897</v>
      </c>
      <c r="I391" s="239"/>
      <c r="J391" s="239"/>
      <c r="K391" s="239"/>
      <c r="L391" s="240"/>
      <c r="M391" s="34"/>
      <c r="N391" s="76"/>
      <c r="O391" s="76"/>
      <c r="P391" s="76"/>
      <c r="Q391" s="76"/>
      <c r="R391" s="76"/>
      <c r="S391" s="76"/>
      <c r="T391" s="103"/>
      <c r="U391" s="296" t="s">
        <v>810</v>
      </c>
      <c r="V391" s="303"/>
      <c r="W391" s="9"/>
      <c r="X391" s="30"/>
      <c r="Y391" s="105"/>
      <c r="Z391" s="63"/>
      <c r="AA391" s="7"/>
      <c r="AB391" s="34"/>
      <c r="AC391" s="34"/>
      <c r="AD391" s="53"/>
      <c r="AE391" s="53"/>
      <c r="AF391" s="34"/>
      <c r="AG391" s="34"/>
      <c r="AH391" s="34"/>
      <c r="AI391" s="34"/>
      <c r="AJ391" s="34"/>
      <c r="AK391" s="34"/>
      <c r="AL391" s="53"/>
      <c r="AM391" s="290"/>
      <c r="AN391" s="290"/>
      <c r="AO391" s="127"/>
      <c r="AP391" s="127"/>
      <c r="AQ391" s="127"/>
      <c r="AR391" s="128"/>
      <c r="AS391" s="178">
        <f>ROUND(I395*$U$392,0)</f>
        <v>244</v>
      </c>
      <c r="AT391" s="82"/>
    </row>
    <row r="392" spans="1:46" ht="17.2" customHeight="1" x14ac:dyDescent="0.3">
      <c r="A392" s="10">
        <v>21</v>
      </c>
      <c r="B392" s="12" t="s">
        <v>121</v>
      </c>
      <c r="C392" s="151" t="s">
        <v>1571</v>
      </c>
      <c r="D392" s="129"/>
      <c r="E392" s="131"/>
      <c r="F392" s="130"/>
      <c r="G392" s="131"/>
      <c r="H392" s="262"/>
      <c r="I392" s="241"/>
      <c r="J392" s="241"/>
      <c r="K392" s="241"/>
      <c r="L392" s="242"/>
      <c r="M392" s="140"/>
      <c r="N392" s="140"/>
      <c r="O392" s="140"/>
      <c r="P392" s="140"/>
      <c r="Q392" s="140"/>
      <c r="R392" s="140"/>
      <c r="S392" s="140"/>
      <c r="T392" s="83"/>
      <c r="U392" s="287">
        <f>U344</f>
        <v>0.5</v>
      </c>
      <c r="V392" s="288"/>
      <c r="W392" s="281" t="s">
        <v>871</v>
      </c>
      <c r="X392" s="282"/>
      <c r="Y392" s="282"/>
      <c r="Z392" s="282"/>
      <c r="AA392" s="282"/>
      <c r="AB392" s="247" t="s">
        <v>870</v>
      </c>
      <c r="AC392" s="248"/>
      <c r="AD392" s="248"/>
      <c r="AE392" s="248"/>
      <c r="AF392" s="248"/>
      <c r="AG392" s="248"/>
      <c r="AH392" s="248"/>
      <c r="AI392" s="248"/>
      <c r="AJ392" s="248"/>
      <c r="AK392" s="248"/>
      <c r="AL392" s="53" t="s">
        <v>810</v>
      </c>
      <c r="AM392" s="290">
        <f>AM389</f>
        <v>0.7</v>
      </c>
      <c r="AN392" s="290"/>
      <c r="AO392" s="127"/>
      <c r="AP392" s="127"/>
      <c r="AQ392" s="127"/>
      <c r="AR392" s="128"/>
      <c r="AS392" s="178">
        <f>ROUND(ROUND(I395*$U$392,0)*AM392,0)</f>
        <v>171</v>
      </c>
      <c r="AT392" s="82"/>
    </row>
    <row r="393" spans="1:46" ht="17.2" customHeight="1" x14ac:dyDescent="0.3">
      <c r="A393" s="10">
        <v>21</v>
      </c>
      <c r="B393" s="12" t="s">
        <v>122</v>
      </c>
      <c r="C393" s="151" t="s">
        <v>1570</v>
      </c>
      <c r="D393" s="129"/>
      <c r="E393" s="131"/>
      <c r="F393" s="130"/>
      <c r="G393" s="131"/>
      <c r="H393" s="44"/>
      <c r="I393" s="2"/>
      <c r="J393" s="2"/>
      <c r="K393" s="2"/>
      <c r="L393" s="43"/>
      <c r="M393" s="140"/>
      <c r="N393" s="140"/>
      <c r="O393" s="140"/>
      <c r="P393" s="140"/>
      <c r="Q393" s="140"/>
      <c r="R393" s="140"/>
      <c r="S393" s="140"/>
      <c r="T393" s="83"/>
      <c r="U393" s="156"/>
      <c r="V393" s="158"/>
      <c r="W393" s="281"/>
      <c r="X393" s="282"/>
      <c r="Y393" s="282"/>
      <c r="Z393" s="282"/>
      <c r="AA393" s="282"/>
      <c r="AB393" s="247" t="s">
        <v>868</v>
      </c>
      <c r="AC393" s="248"/>
      <c r="AD393" s="248"/>
      <c r="AE393" s="248"/>
      <c r="AF393" s="248"/>
      <c r="AG393" s="248"/>
      <c r="AH393" s="248"/>
      <c r="AI393" s="248"/>
      <c r="AJ393" s="248"/>
      <c r="AK393" s="248"/>
      <c r="AL393" s="53" t="s">
        <v>810</v>
      </c>
      <c r="AM393" s="290">
        <f>AM390</f>
        <v>0.5</v>
      </c>
      <c r="AN393" s="290"/>
      <c r="AO393" s="127"/>
      <c r="AP393" s="127"/>
      <c r="AQ393" s="127"/>
      <c r="AR393" s="128"/>
      <c r="AS393" s="85">
        <f>ROUND(ROUND(I395*$U$392,0)*AM393,0)</f>
        <v>122</v>
      </c>
      <c r="AT393" s="82"/>
    </row>
    <row r="394" spans="1:46" ht="17.2" customHeight="1" x14ac:dyDescent="0.3">
      <c r="A394" s="10">
        <v>21</v>
      </c>
      <c r="B394" s="12" t="s">
        <v>123</v>
      </c>
      <c r="C394" s="151" t="s">
        <v>1569</v>
      </c>
      <c r="D394" s="129"/>
      <c r="E394" s="131"/>
      <c r="F394" s="130"/>
      <c r="G394" s="131"/>
      <c r="H394" s="44"/>
      <c r="I394" s="2"/>
      <c r="J394" s="2"/>
      <c r="K394" s="140"/>
      <c r="L394" s="83"/>
      <c r="M394" s="239" t="s">
        <v>837</v>
      </c>
      <c r="N394" s="239"/>
      <c r="O394" s="239"/>
      <c r="P394" s="239"/>
      <c r="Q394" s="239"/>
      <c r="R394" s="239"/>
      <c r="S394" s="239"/>
      <c r="T394" s="240"/>
      <c r="U394" s="156"/>
      <c r="V394" s="158"/>
      <c r="W394" s="46"/>
      <c r="X394" s="47"/>
      <c r="Y394" s="7"/>
      <c r="Z394" s="7"/>
      <c r="AA394" s="7"/>
      <c r="AB394" s="34"/>
      <c r="AC394" s="34"/>
      <c r="AD394" s="53"/>
      <c r="AE394" s="53"/>
      <c r="AF394" s="34"/>
      <c r="AG394" s="34"/>
      <c r="AH394" s="34"/>
      <c r="AI394" s="34"/>
      <c r="AJ394" s="34"/>
      <c r="AK394" s="34"/>
      <c r="AL394" s="53"/>
      <c r="AM394" s="290"/>
      <c r="AN394" s="290"/>
      <c r="AO394" s="127"/>
      <c r="AP394" s="127"/>
      <c r="AQ394" s="127"/>
      <c r="AR394" s="128"/>
      <c r="AS394" s="178">
        <f>ROUND(ROUND(I395*S396,0)*$U$392,0)</f>
        <v>236</v>
      </c>
      <c r="AT394" s="82"/>
    </row>
    <row r="395" spans="1:46" ht="17.2" customHeight="1" x14ac:dyDescent="0.3">
      <c r="A395" s="10">
        <v>21</v>
      </c>
      <c r="B395" s="12" t="s">
        <v>124</v>
      </c>
      <c r="C395" s="151" t="s">
        <v>1568</v>
      </c>
      <c r="D395" s="129"/>
      <c r="E395" s="131"/>
      <c r="F395" s="130"/>
      <c r="G395" s="131"/>
      <c r="H395" s="44"/>
      <c r="I395" s="295">
        <f>'5療養介護(基本)'!I130</f>
        <v>488</v>
      </c>
      <c r="J395" s="295"/>
      <c r="K395" s="2" t="s">
        <v>809</v>
      </c>
      <c r="L395" s="43"/>
      <c r="M395" s="241"/>
      <c r="N395" s="241"/>
      <c r="O395" s="241"/>
      <c r="P395" s="241"/>
      <c r="Q395" s="241"/>
      <c r="R395" s="241"/>
      <c r="S395" s="241"/>
      <c r="T395" s="242"/>
      <c r="U395" s="156"/>
      <c r="V395" s="158"/>
      <c r="W395" s="281" t="s">
        <v>871</v>
      </c>
      <c r="X395" s="282"/>
      <c r="Y395" s="282"/>
      <c r="Z395" s="282"/>
      <c r="AA395" s="282"/>
      <c r="AB395" s="247" t="s">
        <v>870</v>
      </c>
      <c r="AC395" s="248"/>
      <c r="AD395" s="248"/>
      <c r="AE395" s="248"/>
      <c r="AF395" s="248"/>
      <c r="AG395" s="248"/>
      <c r="AH395" s="248"/>
      <c r="AI395" s="248"/>
      <c r="AJ395" s="248"/>
      <c r="AK395" s="248"/>
      <c r="AL395" s="53" t="s">
        <v>810</v>
      </c>
      <c r="AM395" s="290">
        <f>AM392</f>
        <v>0.7</v>
      </c>
      <c r="AN395" s="290"/>
      <c r="AO395" s="127"/>
      <c r="AP395" s="127"/>
      <c r="AQ395" s="127"/>
      <c r="AR395" s="128"/>
      <c r="AS395" s="178">
        <f>ROUND(ROUND(ROUND(I395*S396,0)*$U$392,0)*AM395,0)</f>
        <v>165</v>
      </c>
      <c r="AT395" s="82"/>
    </row>
    <row r="396" spans="1:46" ht="17.2" customHeight="1" x14ac:dyDescent="0.3">
      <c r="A396" s="10">
        <v>21</v>
      </c>
      <c r="B396" s="12" t="s">
        <v>125</v>
      </c>
      <c r="C396" s="151" t="s">
        <v>1567</v>
      </c>
      <c r="D396" s="129"/>
      <c r="E396" s="131"/>
      <c r="F396" s="130"/>
      <c r="G396" s="131"/>
      <c r="H396" s="44"/>
      <c r="I396" s="2"/>
      <c r="J396" s="2"/>
      <c r="K396" s="2"/>
      <c r="L396" s="43"/>
      <c r="M396" s="11"/>
      <c r="N396" s="11"/>
      <c r="O396" s="11"/>
      <c r="P396" s="11"/>
      <c r="Q396" s="11"/>
      <c r="R396" s="126" t="s">
        <v>810</v>
      </c>
      <c r="S396" s="236">
        <f>S390</f>
        <v>0.96499999999999997</v>
      </c>
      <c r="T396" s="237"/>
      <c r="U396" s="156"/>
      <c r="V396" s="158"/>
      <c r="W396" s="281"/>
      <c r="X396" s="282"/>
      <c r="Y396" s="282"/>
      <c r="Z396" s="282"/>
      <c r="AA396" s="282"/>
      <c r="AB396" s="247" t="s">
        <v>868</v>
      </c>
      <c r="AC396" s="248"/>
      <c r="AD396" s="248"/>
      <c r="AE396" s="248"/>
      <c r="AF396" s="248"/>
      <c r="AG396" s="248"/>
      <c r="AH396" s="248"/>
      <c r="AI396" s="248"/>
      <c r="AJ396" s="248"/>
      <c r="AK396" s="248"/>
      <c r="AL396" s="53" t="s">
        <v>810</v>
      </c>
      <c r="AM396" s="290">
        <f>AM393</f>
        <v>0.5</v>
      </c>
      <c r="AN396" s="290"/>
      <c r="AO396" s="63"/>
      <c r="AP396" s="63"/>
      <c r="AQ396" s="63"/>
      <c r="AR396" s="117"/>
      <c r="AS396" s="178">
        <f>ROUND(ROUND(ROUND(I395*S396,0)*$U$392,0)*AM396,0)</f>
        <v>118</v>
      </c>
      <c r="AT396" s="82"/>
    </row>
    <row r="397" spans="1:46" ht="17.2" customHeight="1" x14ac:dyDescent="0.3">
      <c r="A397" s="10">
        <v>21</v>
      </c>
      <c r="B397" s="12" t="s">
        <v>126</v>
      </c>
      <c r="C397" s="151" t="s">
        <v>1566</v>
      </c>
      <c r="D397" s="129"/>
      <c r="E397" s="131"/>
      <c r="F397" s="130"/>
      <c r="G397" s="131"/>
      <c r="H397" s="44"/>
      <c r="I397" s="2"/>
      <c r="J397" s="2"/>
      <c r="K397" s="2"/>
      <c r="L397" s="43"/>
      <c r="M397" s="34"/>
      <c r="N397" s="76"/>
      <c r="O397" s="76"/>
      <c r="P397" s="76"/>
      <c r="Q397" s="76"/>
      <c r="R397" s="76"/>
      <c r="S397" s="76"/>
      <c r="T397" s="103"/>
      <c r="U397" s="156"/>
      <c r="V397" s="158"/>
      <c r="W397" s="9"/>
      <c r="X397" s="30"/>
      <c r="Y397" s="105"/>
      <c r="Z397" s="63"/>
      <c r="AA397" s="7"/>
      <c r="AB397" s="7"/>
      <c r="AC397" s="7"/>
      <c r="AD397" s="59"/>
      <c r="AE397" s="59"/>
      <c r="AF397" s="7"/>
      <c r="AG397" s="7"/>
      <c r="AH397" s="7"/>
      <c r="AI397" s="7"/>
      <c r="AJ397" s="7"/>
      <c r="AK397" s="7"/>
      <c r="AL397" s="59"/>
      <c r="AM397" s="249"/>
      <c r="AN397" s="250"/>
      <c r="AO397" s="241" t="s">
        <v>877</v>
      </c>
      <c r="AP397" s="241"/>
      <c r="AQ397" s="241"/>
      <c r="AR397" s="242"/>
      <c r="AS397" s="167">
        <f>ROUND(I395*$U$392,0)-AO400</f>
        <v>239</v>
      </c>
      <c r="AT397" s="82"/>
    </row>
    <row r="398" spans="1:46" ht="17.2" customHeight="1" x14ac:dyDescent="0.3">
      <c r="A398" s="10">
        <v>21</v>
      </c>
      <c r="B398" s="12" t="s">
        <v>127</v>
      </c>
      <c r="C398" s="151" t="s">
        <v>1565</v>
      </c>
      <c r="D398" s="129"/>
      <c r="E398" s="131"/>
      <c r="F398" s="130"/>
      <c r="G398" s="131"/>
      <c r="H398" s="44"/>
      <c r="I398" s="2"/>
      <c r="J398" s="2"/>
      <c r="K398" s="2"/>
      <c r="L398" s="43"/>
      <c r="M398" s="140"/>
      <c r="N398" s="140"/>
      <c r="O398" s="140"/>
      <c r="P398" s="140"/>
      <c r="Q398" s="140"/>
      <c r="R398" s="140"/>
      <c r="S398" s="140"/>
      <c r="T398" s="83"/>
      <c r="U398" s="156"/>
      <c r="V398" s="158"/>
      <c r="W398" s="281" t="s">
        <v>871</v>
      </c>
      <c r="X398" s="282"/>
      <c r="Y398" s="282"/>
      <c r="Z398" s="282"/>
      <c r="AA398" s="283"/>
      <c r="AB398" s="247" t="s">
        <v>870</v>
      </c>
      <c r="AC398" s="248"/>
      <c r="AD398" s="248"/>
      <c r="AE398" s="248"/>
      <c r="AF398" s="248"/>
      <c r="AG398" s="248"/>
      <c r="AH398" s="248"/>
      <c r="AI398" s="248"/>
      <c r="AJ398" s="248"/>
      <c r="AK398" s="248"/>
      <c r="AL398" s="126" t="s">
        <v>810</v>
      </c>
      <c r="AM398" s="255">
        <f>AM395</f>
        <v>0.7</v>
      </c>
      <c r="AN398" s="289"/>
      <c r="AO398" s="262"/>
      <c r="AP398" s="241"/>
      <c r="AQ398" s="241"/>
      <c r="AR398" s="242"/>
      <c r="AS398" s="167">
        <f>ROUND(ROUND(I395*$U$392,0)*AM398,0)-AO400</f>
        <v>166</v>
      </c>
      <c r="AT398" s="82"/>
    </row>
    <row r="399" spans="1:46" ht="17.2" customHeight="1" x14ac:dyDescent="0.3">
      <c r="A399" s="10">
        <v>21</v>
      </c>
      <c r="B399" s="12" t="s">
        <v>128</v>
      </c>
      <c r="C399" s="151" t="s">
        <v>1564</v>
      </c>
      <c r="D399" s="129"/>
      <c r="E399" s="131"/>
      <c r="F399" s="130"/>
      <c r="G399" s="131"/>
      <c r="H399" s="44"/>
      <c r="I399" s="2"/>
      <c r="J399" s="2"/>
      <c r="K399" s="2"/>
      <c r="L399" s="43"/>
      <c r="M399" s="140"/>
      <c r="N399" s="140"/>
      <c r="O399" s="140"/>
      <c r="P399" s="140"/>
      <c r="Q399" s="140"/>
      <c r="R399" s="140"/>
      <c r="S399" s="140"/>
      <c r="T399" s="83"/>
      <c r="U399" s="156"/>
      <c r="V399" s="158"/>
      <c r="W399" s="281"/>
      <c r="X399" s="282"/>
      <c r="Y399" s="282"/>
      <c r="Z399" s="282"/>
      <c r="AA399" s="283"/>
      <c r="AB399" s="247" t="s">
        <v>868</v>
      </c>
      <c r="AC399" s="248"/>
      <c r="AD399" s="248"/>
      <c r="AE399" s="248"/>
      <c r="AF399" s="248"/>
      <c r="AG399" s="248"/>
      <c r="AH399" s="248"/>
      <c r="AI399" s="248"/>
      <c r="AJ399" s="248"/>
      <c r="AK399" s="248"/>
      <c r="AL399" s="53" t="s">
        <v>810</v>
      </c>
      <c r="AM399" s="290">
        <f>AM396</f>
        <v>0.5</v>
      </c>
      <c r="AN399" s="291"/>
      <c r="AO399" s="134"/>
      <c r="AP399" s="130"/>
      <c r="AQ399" s="130"/>
      <c r="AR399" s="131"/>
      <c r="AS399" s="33">
        <f>ROUND(ROUND(I395*$U$392,0)*AM399,0)-AO400</f>
        <v>117</v>
      </c>
      <c r="AT399" s="82"/>
    </row>
    <row r="400" spans="1:46" ht="17.2" customHeight="1" x14ac:dyDescent="0.3">
      <c r="A400" s="10">
        <v>21</v>
      </c>
      <c r="B400" s="12" t="s">
        <v>129</v>
      </c>
      <c r="C400" s="151" t="s">
        <v>1563</v>
      </c>
      <c r="D400" s="129"/>
      <c r="E400" s="131"/>
      <c r="F400" s="130"/>
      <c r="G400" s="131"/>
      <c r="H400" s="44"/>
      <c r="I400" s="2"/>
      <c r="J400" s="36"/>
      <c r="K400" s="36"/>
      <c r="L400" s="43"/>
      <c r="M400" s="239" t="s">
        <v>837</v>
      </c>
      <c r="N400" s="239"/>
      <c r="O400" s="239"/>
      <c r="P400" s="239"/>
      <c r="Q400" s="239"/>
      <c r="R400" s="239"/>
      <c r="S400" s="239"/>
      <c r="T400" s="240"/>
      <c r="U400" s="156"/>
      <c r="V400" s="158"/>
      <c r="W400" s="46"/>
      <c r="X400" s="47"/>
      <c r="Y400" s="7"/>
      <c r="Z400" s="7"/>
      <c r="AA400" s="7"/>
      <c r="AB400" s="7"/>
      <c r="AC400" s="7"/>
      <c r="AD400" s="59"/>
      <c r="AE400" s="59"/>
      <c r="AF400" s="7"/>
      <c r="AG400" s="7"/>
      <c r="AH400" s="7"/>
      <c r="AI400" s="7"/>
      <c r="AJ400" s="7"/>
      <c r="AK400" s="7"/>
      <c r="AL400" s="59"/>
      <c r="AM400" s="249"/>
      <c r="AN400" s="250"/>
      <c r="AO400" s="36">
        <f>AO388</f>
        <v>5</v>
      </c>
      <c r="AP400" s="69" t="s">
        <v>873</v>
      </c>
      <c r="AQ400" s="130"/>
      <c r="AR400" s="131"/>
      <c r="AS400" s="167">
        <f>ROUND(ROUND(I395*S402,0)*$U$392,0)-AO400</f>
        <v>231</v>
      </c>
      <c r="AT400" s="82"/>
    </row>
    <row r="401" spans="1:46" ht="17.2" customHeight="1" x14ac:dyDescent="0.3">
      <c r="A401" s="10">
        <v>21</v>
      </c>
      <c r="B401" s="12" t="s">
        <v>130</v>
      </c>
      <c r="C401" s="151" t="s">
        <v>1562</v>
      </c>
      <c r="D401" s="129"/>
      <c r="E401" s="131"/>
      <c r="F401" s="130"/>
      <c r="G401" s="131"/>
      <c r="H401" s="44"/>
      <c r="I401" s="2"/>
      <c r="J401" s="2"/>
      <c r="K401" s="2"/>
      <c r="L401" s="43"/>
      <c r="M401" s="241"/>
      <c r="N401" s="241"/>
      <c r="O401" s="241"/>
      <c r="P401" s="241"/>
      <c r="Q401" s="241"/>
      <c r="R401" s="241"/>
      <c r="S401" s="241"/>
      <c r="T401" s="242"/>
      <c r="U401" s="156"/>
      <c r="V401" s="158"/>
      <c r="W401" s="281" t="s">
        <v>871</v>
      </c>
      <c r="X401" s="282"/>
      <c r="Y401" s="282"/>
      <c r="Z401" s="282"/>
      <c r="AA401" s="283"/>
      <c r="AB401" s="247" t="s">
        <v>870</v>
      </c>
      <c r="AC401" s="248"/>
      <c r="AD401" s="248"/>
      <c r="AE401" s="248"/>
      <c r="AF401" s="248"/>
      <c r="AG401" s="248"/>
      <c r="AH401" s="248"/>
      <c r="AI401" s="248"/>
      <c r="AJ401" s="248"/>
      <c r="AK401" s="248"/>
      <c r="AL401" s="126" t="s">
        <v>810</v>
      </c>
      <c r="AM401" s="255">
        <f>AM398</f>
        <v>0.7</v>
      </c>
      <c r="AN401" s="289"/>
      <c r="AO401" s="44"/>
      <c r="AP401" s="130"/>
      <c r="AQ401" s="130"/>
      <c r="AR401" s="131"/>
      <c r="AS401" s="167">
        <f>ROUND(ROUND(ROUND(I395*S402,0)*$U$392,0)*AM401,0)-AO400</f>
        <v>160</v>
      </c>
      <c r="AT401" s="82"/>
    </row>
    <row r="402" spans="1:46" ht="17.2" customHeight="1" x14ac:dyDescent="0.3">
      <c r="A402" s="10">
        <v>21</v>
      </c>
      <c r="B402" s="12" t="s">
        <v>131</v>
      </c>
      <c r="C402" s="151" t="s">
        <v>1561</v>
      </c>
      <c r="D402" s="129"/>
      <c r="E402" s="131"/>
      <c r="F402" s="130"/>
      <c r="G402" s="131"/>
      <c r="H402" s="44"/>
      <c r="I402" s="2"/>
      <c r="J402" s="2"/>
      <c r="K402" s="2"/>
      <c r="L402" s="43"/>
      <c r="M402" s="11"/>
      <c r="N402" s="11"/>
      <c r="O402" s="11"/>
      <c r="P402" s="11"/>
      <c r="Q402" s="11"/>
      <c r="R402" s="126" t="s">
        <v>810</v>
      </c>
      <c r="S402" s="236">
        <f>S396</f>
        <v>0.96499999999999997</v>
      </c>
      <c r="T402" s="237"/>
      <c r="U402" s="156"/>
      <c r="V402" s="158"/>
      <c r="W402" s="292"/>
      <c r="X402" s="293"/>
      <c r="Y402" s="293"/>
      <c r="Z402" s="293"/>
      <c r="AA402" s="294"/>
      <c r="AB402" s="247" t="s">
        <v>868</v>
      </c>
      <c r="AC402" s="248"/>
      <c r="AD402" s="248"/>
      <c r="AE402" s="248"/>
      <c r="AF402" s="248"/>
      <c r="AG402" s="248"/>
      <c r="AH402" s="248"/>
      <c r="AI402" s="248"/>
      <c r="AJ402" s="248"/>
      <c r="AK402" s="248"/>
      <c r="AL402" s="59" t="s">
        <v>810</v>
      </c>
      <c r="AM402" s="249">
        <f>AM399</f>
        <v>0.5</v>
      </c>
      <c r="AN402" s="250"/>
      <c r="AO402" s="42"/>
      <c r="AP402" s="149"/>
      <c r="AQ402" s="149"/>
      <c r="AR402" s="150"/>
      <c r="AS402" s="167">
        <f>ROUND(ROUND(ROUND(I395*S402,0)*$U$392,0)*AM402,0)-AO400</f>
        <v>113</v>
      </c>
      <c r="AT402" s="82"/>
    </row>
    <row r="403" spans="1:46" ht="17.2" customHeight="1" x14ac:dyDescent="0.3">
      <c r="A403" s="10">
        <v>21</v>
      </c>
      <c r="B403" s="12" t="s">
        <v>132</v>
      </c>
      <c r="C403" s="151" t="s">
        <v>1560</v>
      </c>
      <c r="D403" s="129"/>
      <c r="E403" s="131"/>
      <c r="F403" s="130"/>
      <c r="G403" s="131"/>
      <c r="H403" s="243" t="s">
        <v>884</v>
      </c>
      <c r="I403" s="239"/>
      <c r="J403" s="239"/>
      <c r="K403" s="239"/>
      <c r="L403" s="240"/>
      <c r="M403" s="34"/>
      <c r="N403" s="76"/>
      <c r="O403" s="76"/>
      <c r="P403" s="76"/>
      <c r="Q403" s="76"/>
      <c r="R403" s="76"/>
      <c r="S403" s="76"/>
      <c r="T403" s="103"/>
      <c r="U403" s="156"/>
      <c r="V403" s="158"/>
      <c r="W403" s="9"/>
      <c r="X403" s="30"/>
      <c r="Y403" s="105"/>
      <c r="Z403" s="63"/>
      <c r="AA403" s="7"/>
      <c r="AB403" s="34"/>
      <c r="AC403" s="34"/>
      <c r="AD403" s="53"/>
      <c r="AE403" s="53"/>
      <c r="AF403" s="34"/>
      <c r="AG403" s="34"/>
      <c r="AH403" s="34"/>
      <c r="AI403" s="34"/>
      <c r="AJ403" s="34"/>
      <c r="AK403" s="34"/>
      <c r="AL403" s="53"/>
      <c r="AM403" s="290"/>
      <c r="AN403" s="290"/>
      <c r="AO403" s="127"/>
      <c r="AP403" s="127"/>
      <c r="AQ403" s="127"/>
      <c r="AR403" s="128"/>
      <c r="AS403" s="178">
        <f>ROUND(I407*$U$392,0)</f>
        <v>233</v>
      </c>
      <c r="AT403" s="82"/>
    </row>
    <row r="404" spans="1:46" ht="17.2" customHeight="1" x14ac:dyDescent="0.3">
      <c r="A404" s="10">
        <v>21</v>
      </c>
      <c r="B404" s="12" t="s">
        <v>133</v>
      </c>
      <c r="C404" s="151" t="s">
        <v>1559</v>
      </c>
      <c r="D404" s="129"/>
      <c r="E404" s="131"/>
      <c r="F404" s="130"/>
      <c r="G404" s="131"/>
      <c r="H404" s="262"/>
      <c r="I404" s="241"/>
      <c r="J404" s="241"/>
      <c r="K404" s="241"/>
      <c r="L404" s="242"/>
      <c r="M404" s="140"/>
      <c r="N404" s="140"/>
      <c r="O404" s="140"/>
      <c r="P404" s="140"/>
      <c r="Q404" s="140"/>
      <c r="R404" s="140"/>
      <c r="S404" s="140"/>
      <c r="T404" s="83"/>
      <c r="U404" s="97"/>
      <c r="V404" s="83"/>
      <c r="W404" s="281" t="s">
        <v>871</v>
      </c>
      <c r="X404" s="282"/>
      <c r="Y404" s="282"/>
      <c r="Z404" s="282"/>
      <c r="AA404" s="282"/>
      <c r="AB404" s="247" t="s">
        <v>870</v>
      </c>
      <c r="AC404" s="248"/>
      <c r="AD404" s="248"/>
      <c r="AE404" s="248"/>
      <c r="AF404" s="248"/>
      <c r="AG404" s="248"/>
      <c r="AH404" s="248"/>
      <c r="AI404" s="248"/>
      <c r="AJ404" s="248"/>
      <c r="AK404" s="248"/>
      <c r="AL404" s="53" t="s">
        <v>810</v>
      </c>
      <c r="AM404" s="290">
        <f>AM401</f>
        <v>0.7</v>
      </c>
      <c r="AN404" s="290"/>
      <c r="AO404" s="127"/>
      <c r="AP404" s="127"/>
      <c r="AQ404" s="127"/>
      <c r="AR404" s="128"/>
      <c r="AS404" s="178">
        <f>ROUND(ROUND(I407*$U$392,0)*AM404,0)</f>
        <v>163</v>
      </c>
      <c r="AT404" s="82"/>
    </row>
    <row r="405" spans="1:46" ht="17.2" customHeight="1" x14ac:dyDescent="0.3">
      <c r="A405" s="10">
        <v>21</v>
      </c>
      <c r="B405" s="12" t="s">
        <v>134</v>
      </c>
      <c r="C405" s="151" t="s">
        <v>1558</v>
      </c>
      <c r="D405" s="129"/>
      <c r="E405" s="131"/>
      <c r="F405" s="130"/>
      <c r="G405" s="131"/>
      <c r="H405" s="134"/>
      <c r="I405" s="135"/>
      <c r="J405" s="135"/>
      <c r="K405" s="135"/>
      <c r="L405" s="136"/>
      <c r="M405" s="140"/>
      <c r="N405" s="140"/>
      <c r="O405" s="140"/>
      <c r="P405" s="140"/>
      <c r="Q405" s="140"/>
      <c r="R405" s="140"/>
      <c r="S405" s="140"/>
      <c r="T405" s="83"/>
      <c r="U405" s="84"/>
      <c r="V405" s="83"/>
      <c r="W405" s="281"/>
      <c r="X405" s="282"/>
      <c r="Y405" s="282"/>
      <c r="Z405" s="282"/>
      <c r="AA405" s="282"/>
      <c r="AB405" s="247" t="s">
        <v>868</v>
      </c>
      <c r="AC405" s="248"/>
      <c r="AD405" s="248"/>
      <c r="AE405" s="248"/>
      <c r="AF405" s="248"/>
      <c r="AG405" s="248"/>
      <c r="AH405" s="248"/>
      <c r="AI405" s="248"/>
      <c r="AJ405" s="248"/>
      <c r="AK405" s="248"/>
      <c r="AL405" s="53" t="s">
        <v>810</v>
      </c>
      <c r="AM405" s="290">
        <f>AM402</f>
        <v>0.5</v>
      </c>
      <c r="AN405" s="290"/>
      <c r="AO405" s="127"/>
      <c r="AP405" s="127"/>
      <c r="AQ405" s="127"/>
      <c r="AR405" s="128"/>
      <c r="AS405" s="178">
        <f>ROUND(ROUND(I407*$U$392,0)*AM405,0)</f>
        <v>117</v>
      </c>
      <c r="AT405" s="82"/>
    </row>
    <row r="406" spans="1:46" ht="17.2" customHeight="1" x14ac:dyDescent="0.3">
      <c r="A406" s="10">
        <v>21</v>
      </c>
      <c r="B406" s="12" t="s">
        <v>135</v>
      </c>
      <c r="C406" s="151" t="s">
        <v>1557</v>
      </c>
      <c r="D406" s="129"/>
      <c r="E406" s="131"/>
      <c r="F406" s="130"/>
      <c r="G406" s="131"/>
      <c r="H406" s="44"/>
      <c r="I406" s="2"/>
      <c r="J406" s="2"/>
      <c r="K406" s="140"/>
      <c r="L406" s="83"/>
      <c r="M406" s="239" t="s">
        <v>837</v>
      </c>
      <c r="N406" s="239"/>
      <c r="O406" s="239"/>
      <c r="P406" s="239"/>
      <c r="Q406" s="239"/>
      <c r="R406" s="239"/>
      <c r="S406" s="239"/>
      <c r="T406" s="240"/>
      <c r="U406" s="84"/>
      <c r="V406" s="83"/>
      <c r="W406" s="46"/>
      <c r="X406" s="47"/>
      <c r="Y406" s="7"/>
      <c r="Z406" s="7"/>
      <c r="AA406" s="7"/>
      <c r="AB406" s="34"/>
      <c r="AC406" s="34"/>
      <c r="AD406" s="53"/>
      <c r="AE406" s="53"/>
      <c r="AF406" s="34"/>
      <c r="AG406" s="34"/>
      <c r="AH406" s="34"/>
      <c r="AI406" s="34"/>
      <c r="AJ406" s="34"/>
      <c r="AK406" s="34"/>
      <c r="AL406" s="53"/>
      <c r="AM406" s="290"/>
      <c r="AN406" s="290"/>
      <c r="AO406" s="127"/>
      <c r="AP406" s="127"/>
      <c r="AQ406" s="127"/>
      <c r="AR406" s="128"/>
      <c r="AS406" s="178">
        <f>ROUND(ROUND(I407*S408,0)*$U$392,0)</f>
        <v>225</v>
      </c>
      <c r="AT406" s="82"/>
    </row>
    <row r="407" spans="1:46" ht="17.2" customHeight="1" x14ac:dyDescent="0.3">
      <c r="A407" s="10">
        <v>21</v>
      </c>
      <c r="B407" s="12" t="s">
        <v>136</v>
      </c>
      <c r="C407" s="151" t="s">
        <v>1556</v>
      </c>
      <c r="D407" s="129"/>
      <c r="E407" s="131"/>
      <c r="F407" s="130"/>
      <c r="G407" s="131"/>
      <c r="H407" s="44"/>
      <c r="I407" s="295">
        <f>'5療養介護(基本)'!I142</f>
        <v>466</v>
      </c>
      <c r="J407" s="295"/>
      <c r="K407" s="2" t="s">
        <v>809</v>
      </c>
      <c r="L407" s="43"/>
      <c r="M407" s="241"/>
      <c r="N407" s="241"/>
      <c r="O407" s="241"/>
      <c r="P407" s="241"/>
      <c r="Q407" s="241"/>
      <c r="R407" s="241"/>
      <c r="S407" s="241"/>
      <c r="T407" s="242"/>
      <c r="U407" s="44"/>
      <c r="V407" s="43"/>
      <c r="W407" s="281" t="s">
        <v>871</v>
      </c>
      <c r="X407" s="282"/>
      <c r="Y407" s="282"/>
      <c r="Z407" s="282"/>
      <c r="AA407" s="282"/>
      <c r="AB407" s="247" t="s">
        <v>870</v>
      </c>
      <c r="AC407" s="248"/>
      <c r="AD407" s="248"/>
      <c r="AE407" s="248"/>
      <c r="AF407" s="248"/>
      <c r="AG407" s="248"/>
      <c r="AH407" s="248"/>
      <c r="AI407" s="248"/>
      <c r="AJ407" s="248"/>
      <c r="AK407" s="248"/>
      <c r="AL407" s="53" t="s">
        <v>810</v>
      </c>
      <c r="AM407" s="290">
        <f>AM404</f>
        <v>0.7</v>
      </c>
      <c r="AN407" s="290"/>
      <c r="AO407" s="127"/>
      <c r="AP407" s="127"/>
      <c r="AQ407" s="127"/>
      <c r="AR407" s="128"/>
      <c r="AS407" s="178">
        <f>ROUND(ROUND(ROUND(I407*S408,0)*$U$392,0)*AM407,0)</f>
        <v>158</v>
      </c>
      <c r="AT407" s="82"/>
    </row>
    <row r="408" spans="1:46" ht="17.2" customHeight="1" x14ac:dyDescent="0.3">
      <c r="A408" s="10">
        <v>21</v>
      </c>
      <c r="B408" s="12" t="s">
        <v>137</v>
      </c>
      <c r="C408" s="151" t="s">
        <v>1555</v>
      </c>
      <c r="D408" s="129"/>
      <c r="E408" s="131"/>
      <c r="F408" s="130"/>
      <c r="G408" s="131"/>
      <c r="H408" s="44"/>
      <c r="I408" s="2"/>
      <c r="J408" s="2"/>
      <c r="K408" s="2"/>
      <c r="L408" s="43"/>
      <c r="M408" s="11"/>
      <c r="N408" s="11"/>
      <c r="O408" s="11"/>
      <c r="P408" s="11"/>
      <c r="Q408" s="11"/>
      <c r="R408" s="126" t="s">
        <v>810</v>
      </c>
      <c r="S408" s="236">
        <f>S402</f>
        <v>0.96499999999999997</v>
      </c>
      <c r="T408" s="237"/>
      <c r="U408" s="44"/>
      <c r="V408" s="43"/>
      <c r="W408" s="281"/>
      <c r="X408" s="282"/>
      <c r="Y408" s="282"/>
      <c r="Z408" s="282"/>
      <c r="AA408" s="282"/>
      <c r="AB408" s="247" t="s">
        <v>868</v>
      </c>
      <c r="AC408" s="248"/>
      <c r="AD408" s="248"/>
      <c r="AE408" s="248"/>
      <c r="AF408" s="248"/>
      <c r="AG408" s="248"/>
      <c r="AH408" s="248"/>
      <c r="AI408" s="248"/>
      <c r="AJ408" s="248"/>
      <c r="AK408" s="248"/>
      <c r="AL408" s="53" t="s">
        <v>810</v>
      </c>
      <c r="AM408" s="290">
        <f>AM405</f>
        <v>0.5</v>
      </c>
      <c r="AN408" s="290"/>
      <c r="AO408" s="63"/>
      <c r="AP408" s="63"/>
      <c r="AQ408" s="63"/>
      <c r="AR408" s="117"/>
      <c r="AS408" s="178">
        <f>ROUND(ROUND(ROUND(I407*S408,0)*$U$392,0)*AM408,0)</f>
        <v>113</v>
      </c>
      <c r="AT408" s="82"/>
    </row>
    <row r="409" spans="1:46" ht="17.2" customHeight="1" x14ac:dyDescent="0.3">
      <c r="A409" s="10">
        <v>21</v>
      </c>
      <c r="B409" s="12" t="s">
        <v>138</v>
      </c>
      <c r="C409" s="151" t="s">
        <v>1554</v>
      </c>
      <c r="D409" s="129"/>
      <c r="E409" s="131"/>
      <c r="F409" s="130"/>
      <c r="G409" s="131"/>
      <c r="H409" s="129"/>
      <c r="I409" s="130"/>
      <c r="J409" s="130"/>
      <c r="K409" s="130"/>
      <c r="L409" s="131"/>
      <c r="M409" s="34"/>
      <c r="N409" s="76"/>
      <c r="O409" s="76"/>
      <c r="P409" s="76"/>
      <c r="Q409" s="76"/>
      <c r="R409" s="76"/>
      <c r="S409" s="76"/>
      <c r="T409" s="103"/>
      <c r="U409" s="156"/>
      <c r="V409" s="158"/>
      <c r="W409" s="9"/>
      <c r="X409" s="30"/>
      <c r="Y409" s="105"/>
      <c r="Z409" s="63"/>
      <c r="AA409" s="7"/>
      <c r="AB409" s="7"/>
      <c r="AC409" s="7"/>
      <c r="AD409" s="59"/>
      <c r="AE409" s="59"/>
      <c r="AF409" s="7"/>
      <c r="AG409" s="7"/>
      <c r="AH409" s="7"/>
      <c r="AI409" s="7"/>
      <c r="AJ409" s="7"/>
      <c r="AK409" s="7"/>
      <c r="AL409" s="59"/>
      <c r="AM409" s="249"/>
      <c r="AN409" s="250"/>
      <c r="AO409" s="241" t="s">
        <v>877</v>
      </c>
      <c r="AP409" s="241"/>
      <c r="AQ409" s="241"/>
      <c r="AR409" s="242"/>
      <c r="AS409" s="167">
        <f>ROUND(I407*$U$392,0)-AO412</f>
        <v>228</v>
      </c>
      <c r="AT409" s="82"/>
    </row>
    <row r="410" spans="1:46" ht="17.2" customHeight="1" x14ac:dyDescent="0.3">
      <c r="A410" s="10">
        <v>21</v>
      </c>
      <c r="B410" s="12" t="s">
        <v>139</v>
      </c>
      <c r="C410" s="151" t="s">
        <v>1553</v>
      </c>
      <c r="D410" s="129"/>
      <c r="E410" s="131"/>
      <c r="F410" s="130"/>
      <c r="G410" s="131"/>
      <c r="H410" s="129"/>
      <c r="I410" s="130"/>
      <c r="J410" s="130"/>
      <c r="K410" s="130"/>
      <c r="L410" s="131"/>
      <c r="M410" s="140"/>
      <c r="N410" s="140"/>
      <c r="O410" s="140"/>
      <c r="P410" s="140"/>
      <c r="Q410" s="140"/>
      <c r="R410" s="140"/>
      <c r="S410" s="140"/>
      <c r="T410" s="83"/>
      <c r="U410" s="97"/>
      <c r="V410" s="83"/>
      <c r="W410" s="281" t="s">
        <v>871</v>
      </c>
      <c r="X410" s="282"/>
      <c r="Y410" s="282"/>
      <c r="Z410" s="282"/>
      <c r="AA410" s="283"/>
      <c r="AB410" s="247" t="s">
        <v>870</v>
      </c>
      <c r="AC410" s="248"/>
      <c r="AD410" s="248"/>
      <c r="AE410" s="248"/>
      <c r="AF410" s="248"/>
      <c r="AG410" s="248"/>
      <c r="AH410" s="248"/>
      <c r="AI410" s="248"/>
      <c r="AJ410" s="248"/>
      <c r="AK410" s="248"/>
      <c r="AL410" s="126" t="s">
        <v>810</v>
      </c>
      <c r="AM410" s="255">
        <f>AM407</f>
        <v>0.7</v>
      </c>
      <c r="AN410" s="289"/>
      <c r="AO410" s="262"/>
      <c r="AP410" s="241"/>
      <c r="AQ410" s="241"/>
      <c r="AR410" s="242"/>
      <c r="AS410" s="167">
        <f>ROUND(ROUND(I407*$U$392,0)*AM410,0)-AO412</f>
        <v>158</v>
      </c>
      <c r="AT410" s="82"/>
    </row>
    <row r="411" spans="1:46" ht="17.2" customHeight="1" x14ac:dyDescent="0.3">
      <c r="A411" s="10">
        <v>21</v>
      </c>
      <c r="B411" s="12" t="s">
        <v>140</v>
      </c>
      <c r="C411" s="151" t="s">
        <v>1552</v>
      </c>
      <c r="D411" s="129"/>
      <c r="E411" s="131"/>
      <c r="F411" s="130"/>
      <c r="G411" s="131"/>
      <c r="H411" s="134"/>
      <c r="I411" s="135"/>
      <c r="J411" s="135"/>
      <c r="K411" s="135"/>
      <c r="L411" s="136"/>
      <c r="M411" s="140"/>
      <c r="N411" s="140"/>
      <c r="O411" s="140"/>
      <c r="P411" s="140"/>
      <c r="Q411" s="140"/>
      <c r="R411" s="140"/>
      <c r="S411" s="140"/>
      <c r="T411" s="83"/>
      <c r="U411" s="44"/>
      <c r="V411" s="43"/>
      <c r="W411" s="281"/>
      <c r="X411" s="282"/>
      <c r="Y411" s="282"/>
      <c r="Z411" s="282"/>
      <c r="AA411" s="283"/>
      <c r="AB411" s="247" t="s">
        <v>868</v>
      </c>
      <c r="AC411" s="248"/>
      <c r="AD411" s="248"/>
      <c r="AE411" s="248"/>
      <c r="AF411" s="248"/>
      <c r="AG411" s="248"/>
      <c r="AH411" s="248"/>
      <c r="AI411" s="248"/>
      <c r="AJ411" s="248"/>
      <c r="AK411" s="248"/>
      <c r="AL411" s="53" t="s">
        <v>810</v>
      </c>
      <c r="AM411" s="290">
        <f>AM408</f>
        <v>0.5</v>
      </c>
      <c r="AN411" s="291"/>
      <c r="AO411" s="134"/>
      <c r="AP411" s="130"/>
      <c r="AQ411" s="130"/>
      <c r="AR411" s="131"/>
      <c r="AS411" s="167">
        <f>ROUND(ROUND(I407*$U$392,0)*AM411,0)-AO412</f>
        <v>112</v>
      </c>
      <c r="AT411" s="82"/>
    </row>
    <row r="412" spans="1:46" ht="17.2" customHeight="1" x14ac:dyDescent="0.3">
      <c r="A412" s="10">
        <v>21</v>
      </c>
      <c r="B412" s="12" t="s">
        <v>141</v>
      </c>
      <c r="C412" s="151" t="s">
        <v>1551</v>
      </c>
      <c r="D412" s="129"/>
      <c r="E412" s="131"/>
      <c r="F412" s="130"/>
      <c r="G412" s="131"/>
      <c r="H412" s="44"/>
      <c r="I412" s="2"/>
      <c r="J412" s="36"/>
      <c r="K412" s="36"/>
      <c r="L412" s="43"/>
      <c r="M412" s="239" t="s">
        <v>837</v>
      </c>
      <c r="N412" s="239"/>
      <c r="O412" s="239"/>
      <c r="P412" s="239"/>
      <c r="Q412" s="239"/>
      <c r="R412" s="239"/>
      <c r="S412" s="239"/>
      <c r="T412" s="240"/>
      <c r="U412" s="106"/>
      <c r="V412" s="96"/>
      <c r="W412" s="46"/>
      <c r="X412" s="47"/>
      <c r="Y412" s="7"/>
      <c r="Z412" s="7"/>
      <c r="AA412" s="7"/>
      <c r="AB412" s="7"/>
      <c r="AC412" s="7"/>
      <c r="AD412" s="59"/>
      <c r="AE412" s="59"/>
      <c r="AF412" s="7"/>
      <c r="AG412" s="7"/>
      <c r="AH412" s="7"/>
      <c r="AI412" s="7"/>
      <c r="AJ412" s="7"/>
      <c r="AK412" s="7"/>
      <c r="AL412" s="59"/>
      <c r="AM412" s="249"/>
      <c r="AN412" s="250"/>
      <c r="AO412" s="36">
        <f>AO400</f>
        <v>5</v>
      </c>
      <c r="AP412" s="69" t="s">
        <v>873</v>
      </c>
      <c r="AQ412" s="130"/>
      <c r="AR412" s="131"/>
      <c r="AS412" s="167">
        <f>ROUND(ROUND(I407*S414,0)*$U$392,0)-AO412</f>
        <v>220</v>
      </c>
      <c r="AT412" s="82"/>
    </row>
    <row r="413" spans="1:46" ht="17.2" customHeight="1" x14ac:dyDescent="0.3">
      <c r="A413" s="10">
        <v>21</v>
      </c>
      <c r="B413" s="12" t="s">
        <v>142</v>
      </c>
      <c r="C413" s="151" t="s">
        <v>1550</v>
      </c>
      <c r="D413" s="129"/>
      <c r="E413" s="131"/>
      <c r="F413" s="130"/>
      <c r="G413" s="131"/>
      <c r="H413" s="44"/>
      <c r="I413" s="2"/>
      <c r="J413" s="2"/>
      <c r="K413" s="2"/>
      <c r="L413" s="43"/>
      <c r="M413" s="241"/>
      <c r="N413" s="241"/>
      <c r="O413" s="241"/>
      <c r="P413" s="241"/>
      <c r="Q413" s="241"/>
      <c r="R413" s="241"/>
      <c r="S413" s="241"/>
      <c r="T413" s="242"/>
      <c r="U413" s="44"/>
      <c r="V413" s="43"/>
      <c r="W413" s="281" t="s">
        <v>871</v>
      </c>
      <c r="X413" s="282"/>
      <c r="Y413" s="282"/>
      <c r="Z413" s="282"/>
      <c r="AA413" s="283"/>
      <c r="AB413" s="247" t="s">
        <v>870</v>
      </c>
      <c r="AC413" s="248"/>
      <c r="AD413" s="248"/>
      <c r="AE413" s="248"/>
      <c r="AF413" s="248"/>
      <c r="AG413" s="248"/>
      <c r="AH413" s="248"/>
      <c r="AI413" s="248"/>
      <c r="AJ413" s="248"/>
      <c r="AK413" s="248"/>
      <c r="AL413" s="126" t="s">
        <v>810</v>
      </c>
      <c r="AM413" s="255">
        <f>AM410</f>
        <v>0.7</v>
      </c>
      <c r="AN413" s="289"/>
      <c r="AO413" s="44"/>
      <c r="AP413" s="130"/>
      <c r="AQ413" s="130"/>
      <c r="AR413" s="131"/>
      <c r="AS413" s="167">
        <f>ROUND(ROUND(ROUND(I407*S414,0)*$U$392,0)*AM413,0)-AO412</f>
        <v>153</v>
      </c>
      <c r="AT413" s="82"/>
    </row>
    <row r="414" spans="1:46" ht="17.2" customHeight="1" x14ac:dyDescent="0.3">
      <c r="A414" s="10">
        <v>21</v>
      </c>
      <c r="B414" s="12" t="s">
        <v>143</v>
      </c>
      <c r="C414" s="151" t="s">
        <v>1549</v>
      </c>
      <c r="D414" s="129"/>
      <c r="E414" s="131"/>
      <c r="F414" s="130"/>
      <c r="G414" s="131"/>
      <c r="H414" s="42"/>
      <c r="I414" s="8"/>
      <c r="J414" s="8"/>
      <c r="K414" s="8"/>
      <c r="L414" s="20"/>
      <c r="M414" s="11"/>
      <c r="N414" s="11"/>
      <c r="O414" s="11"/>
      <c r="P414" s="11"/>
      <c r="Q414" s="11"/>
      <c r="R414" s="126" t="s">
        <v>810</v>
      </c>
      <c r="S414" s="236">
        <f>S408</f>
        <v>0.96499999999999997</v>
      </c>
      <c r="T414" s="237"/>
      <c r="U414" s="44"/>
      <c r="V414" s="43"/>
      <c r="W414" s="292"/>
      <c r="X414" s="293"/>
      <c r="Y414" s="293"/>
      <c r="Z414" s="293"/>
      <c r="AA414" s="294"/>
      <c r="AB414" s="247" t="s">
        <v>868</v>
      </c>
      <c r="AC414" s="248"/>
      <c r="AD414" s="248"/>
      <c r="AE414" s="248"/>
      <c r="AF414" s="248"/>
      <c r="AG414" s="248"/>
      <c r="AH414" s="248"/>
      <c r="AI414" s="248"/>
      <c r="AJ414" s="248"/>
      <c r="AK414" s="248"/>
      <c r="AL414" s="59" t="s">
        <v>810</v>
      </c>
      <c r="AM414" s="249">
        <f>AM411</f>
        <v>0.5</v>
      </c>
      <c r="AN414" s="250"/>
      <c r="AO414" s="42"/>
      <c r="AP414" s="149"/>
      <c r="AQ414" s="149"/>
      <c r="AR414" s="150"/>
      <c r="AS414" s="167">
        <f>ROUND(ROUND(ROUND(I407*S414,0)*$U$392,0)*AM414,0)-AO412</f>
        <v>108</v>
      </c>
      <c r="AT414" s="82"/>
    </row>
    <row r="415" spans="1:46" ht="17.2" customHeight="1" x14ac:dyDescent="0.3">
      <c r="A415" s="10">
        <v>21</v>
      </c>
      <c r="B415" s="12" t="s">
        <v>144</v>
      </c>
      <c r="C415" s="151" t="s">
        <v>1548</v>
      </c>
      <c r="D415" s="129"/>
      <c r="E415" s="131"/>
      <c r="F415" s="264" t="s">
        <v>1000</v>
      </c>
      <c r="G415" s="264"/>
      <c r="H415" s="48" t="s">
        <v>923</v>
      </c>
      <c r="I415" s="34"/>
      <c r="J415" s="34"/>
      <c r="K415" s="34"/>
      <c r="L415" s="34"/>
      <c r="M415" s="34"/>
      <c r="N415" s="55"/>
      <c r="O415" s="55"/>
      <c r="P415" s="55"/>
      <c r="Q415" s="55"/>
      <c r="R415" s="55"/>
      <c r="S415" s="55"/>
      <c r="T415" s="95"/>
      <c r="U415" s="44"/>
      <c r="V415" s="43"/>
      <c r="W415" s="46"/>
      <c r="X415" s="47"/>
      <c r="Y415" s="7"/>
      <c r="Z415" s="7"/>
      <c r="AA415" s="7"/>
      <c r="AB415" s="34"/>
      <c r="AC415" s="34"/>
      <c r="AD415" s="53"/>
      <c r="AE415" s="53"/>
      <c r="AF415" s="34"/>
      <c r="AG415" s="34"/>
      <c r="AH415" s="34"/>
      <c r="AI415" s="34"/>
      <c r="AJ415" s="34"/>
      <c r="AK415" s="34"/>
      <c r="AL415" s="53"/>
      <c r="AM415" s="290"/>
      <c r="AN415" s="290"/>
      <c r="AO415" s="127"/>
      <c r="AP415" s="127"/>
      <c r="AQ415" s="127"/>
      <c r="AR415" s="128"/>
      <c r="AS415" s="167">
        <f>ROUND(J416*$U$392,0)</f>
        <v>219</v>
      </c>
      <c r="AT415" s="82"/>
    </row>
    <row r="416" spans="1:46" ht="17.2" customHeight="1" x14ac:dyDescent="0.3">
      <c r="A416" s="10">
        <v>21</v>
      </c>
      <c r="B416" s="12" t="s">
        <v>145</v>
      </c>
      <c r="C416" s="151" t="s">
        <v>1547</v>
      </c>
      <c r="D416" s="129"/>
      <c r="E416" s="131"/>
      <c r="F416" s="266"/>
      <c r="G416" s="266"/>
      <c r="H416" s="44"/>
      <c r="I416" s="2"/>
      <c r="J416" s="295">
        <f>'5療養介護(基本)'!I153</f>
        <v>437</v>
      </c>
      <c r="K416" s="295"/>
      <c r="L416" s="2" t="s">
        <v>809</v>
      </c>
      <c r="M416" s="2"/>
      <c r="N416" s="159"/>
      <c r="O416" s="159"/>
      <c r="P416" s="159"/>
      <c r="Q416" s="159"/>
      <c r="R416" s="159"/>
      <c r="S416" s="159"/>
      <c r="T416" s="89"/>
      <c r="U416" s="159"/>
      <c r="V416" s="89"/>
      <c r="W416" s="281" t="s">
        <v>871</v>
      </c>
      <c r="X416" s="282"/>
      <c r="Y416" s="282"/>
      <c r="Z416" s="282"/>
      <c r="AA416" s="282"/>
      <c r="AB416" s="247" t="s">
        <v>870</v>
      </c>
      <c r="AC416" s="248"/>
      <c r="AD416" s="248"/>
      <c r="AE416" s="248"/>
      <c r="AF416" s="248"/>
      <c r="AG416" s="248"/>
      <c r="AH416" s="248"/>
      <c r="AI416" s="248"/>
      <c r="AJ416" s="248"/>
      <c r="AK416" s="248"/>
      <c r="AL416" s="53" t="s">
        <v>810</v>
      </c>
      <c r="AM416" s="290">
        <f>AM413</f>
        <v>0.7</v>
      </c>
      <c r="AN416" s="290"/>
      <c r="AO416" s="127"/>
      <c r="AP416" s="127"/>
      <c r="AQ416" s="127"/>
      <c r="AR416" s="128"/>
      <c r="AS416" s="33">
        <f>ROUND(ROUND(J416*$U$392,0)*AM416,0)</f>
        <v>153</v>
      </c>
      <c r="AT416" s="82"/>
    </row>
    <row r="417" spans="1:46" ht="17.2" customHeight="1" x14ac:dyDescent="0.3">
      <c r="A417" s="10">
        <v>21</v>
      </c>
      <c r="B417" s="12" t="s">
        <v>146</v>
      </c>
      <c r="C417" s="151" t="s">
        <v>1546</v>
      </c>
      <c r="D417" s="129"/>
      <c r="E417" s="131"/>
      <c r="F417" s="266"/>
      <c r="G417" s="266"/>
      <c r="H417" s="129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1"/>
      <c r="U417" s="159"/>
      <c r="V417" s="89"/>
      <c r="W417" s="281"/>
      <c r="X417" s="282"/>
      <c r="Y417" s="282"/>
      <c r="Z417" s="282"/>
      <c r="AA417" s="282"/>
      <c r="AB417" s="247" t="s">
        <v>868</v>
      </c>
      <c r="AC417" s="248"/>
      <c r="AD417" s="248"/>
      <c r="AE417" s="248"/>
      <c r="AF417" s="248"/>
      <c r="AG417" s="248"/>
      <c r="AH417" s="248"/>
      <c r="AI417" s="248"/>
      <c r="AJ417" s="248"/>
      <c r="AK417" s="248"/>
      <c r="AL417" s="53" t="s">
        <v>810</v>
      </c>
      <c r="AM417" s="290">
        <f>AM414</f>
        <v>0.5</v>
      </c>
      <c r="AN417" s="290"/>
      <c r="AO417" s="63"/>
      <c r="AP417" s="63"/>
      <c r="AQ417" s="63"/>
      <c r="AR417" s="117"/>
      <c r="AS417" s="167">
        <f>ROUND(ROUND(J416*$U$392,0)*AM417,0)</f>
        <v>110</v>
      </c>
      <c r="AT417" s="82"/>
    </row>
    <row r="418" spans="1:46" ht="17.2" customHeight="1" x14ac:dyDescent="0.3">
      <c r="A418" s="10">
        <v>21</v>
      </c>
      <c r="B418" s="12" t="s">
        <v>147</v>
      </c>
      <c r="C418" s="151" t="s">
        <v>1545</v>
      </c>
      <c r="D418" s="129"/>
      <c r="E418" s="131"/>
      <c r="F418" s="266"/>
      <c r="G418" s="266"/>
      <c r="H418" s="122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1"/>
      <c r="U418" s="2"/>
      <c r="V418" s="2"/>
      <c r="W418" s="9"/>
      <c r="X418" s="30"/>
      <c r="Y418" s="105"/>
      <c r="Z418" s="7"/>
      <c r="AA418" s="7"/>
      <c r="AB418" s="34"/>
      <c r="AC418" s="34"/>
      <c r="AD418" s="53"/>
      <c r="AE418" s="53"/>
      <c r="AF418" s="34"/>
      <c r="AG418" s="34"/>
      <c r="AH418" s="34"/>
      <c r="AI418" s="34"/>
      <c r="AJ418" s="34"/>
      <c r="AK418" s="34"/>
      <c r="AL418" s="59"/>
      <c r="AM418" s="249"/>
      <c r="AN418" s="250"/>
      <c r="AO418" s="239" t="s">
        <v>877</v>
      </c>
      <c r="AP418" s="239"/>
      <c r="AQ418" s="239"/>
      <c r="AR418" s="240"/>
      <c r="AS418" s="167">
        <f>ROUND(J416*$U$392,0)-AO420</f>
        <v>214</v>
      </c>
      <c r="AT418" s="82"/>
    </row>
    <row r="419" spans="1:46" ht="17.2" customHeight="1" x14ac:dyDescent="0.3">
      <c r="A419" s="10">
        <v>21</v>
      </c>
      <c r="B419" s="12" t="s">
        <v>148</v>
      </c>
      <c r="C419" s="151" t="s">
        <v>1544</v>
      </c>
      <c r="D419" s="129"/>
      <c r="E419" s="131"/>
      <c r="F419" s="266"/>
      <c r="G419" s="266"/>
      <c r="H419" s="122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1"/>
      <c r="U419" s="159"/>
      <c r="V419" s="89"/>
      <c r="W419" s="282" t="s">
        <v>871</v>
      </c>
      <c r="X419" s="282"/>
      <c r="Y419" s="282"/>
      <c r="Z419" s="282"/>
      <c r="AA419" s="283"/>
      <c r="AB419" s="247" t="s">
        <v>870</v>
      </c>
      <c r="AC419" s="248"/>
      <c r="AD419" s="248"/>
      <c r="AE419" s="248"/>
      <c r="AF419" s="248"/>
      <c r="AG419" s="248"/>
      <c r="AH419" s="248"/>
      <c r="AI419" s="248"/>
      <c r="AJ419" s="248"/>
      <c r="AK419" s="248"/>
      <c r="AL419" s="126" t="s">
        <v>810</v>
      </c>
      <c r="AM419" s="255">
        <f>AM416</f>
        <v>0.7</v>
      </c>
      <c r="AN419" s="289"/>
      <c r="AO419" s="262"/>
      <c r="AP419" s="241"/>
      <c r="AQ419" s="241"/>
      <c r="AR419" s="242"/>
      <c r="AS419" s="33">
        <f>ROUND(ROUND(J416*$U$392,0)*AM419,0)-AO420</f>
        <v>148</v>
      </c>
      <c r="AT419" s="82"/>
    </row>
    <row r="420" spans="1:46" ht="17.2" customHeight="1" x14ac:dyDescent="0.3">
      <c r="A420" s="10">
        <v>21</v>
      </c>
      <c r="B420" s="12" t="s">
        <v>149</v>
      </c>
      <c r="C420" s="151" t="s">
        <v>1543</v>
      </c>
      <c r="D420" s="129"/>
      <c r="E420" s="131"/>
      <c r="F420" s="266"/>
      <c r="G420" s="266"/>
      <c r="H420" s="122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1"/>
      <c r="U420" s="159"/>
      <c r="V420" s="89"/>
      <c r="W420" s="293"/>
      <c r="X420" s="293"/>
      <c r="Y420" s="293"/>
      <c r="Z420" s="293"/>
      <c r="AA420" s="294"/>
      <c r="AB420" s="247" t="s">
        <v>868</v>
      </c>
      <c r="AC420" s="248"/>
      <c r="AD420" s="248"/>
      <c r="AE420" s="248"/>
      <c r="AF420" s="248"/>
      <c r="AG420" s="248"/>
      <c r="AH420" s="248"/>
      <c r="AI420" s="248"/>
      <c r="AJ420" s="248"/>
      <c r="AK420" s="248"/>
      <c r="AL420" s="59" t="s">
        <v>810</v>
      </c>
      <c r="AM420" s="249">
        <f>AM417</f>
        <v>0.5</v>
      </c>
      <c r="AN420" s="250"/>
      <c r="AO420" s="36">
        <f>AO412</f>
        <v>5</v>
      </c>
      <c r="AP420" s="11" t="s">
        <v>873</v>
      </c>
      <c r="AQ420" s="149"/>
      <c r="AR420" s="150"/>
      <c r="AS420" s="167">
        <f>ROUND(ROUND(J416*$U$392,0)*AM420,0)-AO420</f>
        <v>105</v>
      </c>
      <c r="AT420" s="82"/>
    </row>
    <row r="421" spans="1:46" ht="17.2" customHeight="1" x14ac:dyDescent="0.3">
      <c r="A421" s="10">
        <v>21</v>
      </c>
      <c r="B421" s="12" t="s">
        <v>150</v>
      </c>
      <c r="C421" s="151" t="s">
        <v>1542</v>
      </c>
      <c r="D421" s="129"/>
      <c r="E421" s="131"/>
      <c r="F421" s="266"/>
      <c r="G421" s="266"/>
      <c r="H421" s="48" t="s">
        <v>910</v>
      </c>
      <c r="I421" s="34"/>
      <c r="J421" s="34"/>
      <c r="K421" s="34"/>
      <c r="L421" s="34"/>
      <c r="M421" s="34"/>
      <c r="N421" s="55"/>
      <c r="O421" s="55"/>
      <c r="P421" s="55"/>
      <c r="Q421" s="55"/>
      <c r="R421" s="55"/>
      <c r="S421" s="55"/>
      <c r="T421" s="95"/>
      <c r="U421" s="2"/>
      <c r="V421" s="43"/>
      <c r="W421" s="46"/>
      <c r="X421" s="47"/>
      <c r="Y421" s="7"/>
      <c r="Z421" s="7"/>
      <c r="AA421" s="7"/>
      <c r="AB421" s="7"/>
      <c r="AC421" s="7"/>
      <c r="AD421" s="59"/>
      <c r="AE421" s="59"/>
      <c r="AF421" s="7"/>
      <c r="AG421" s="7"/>
      <c r="AH421" s="7"/>
      <c r="AI421" s="7"/>
      <c r="AJ421" s="7"/>
      <c r="AK421" s="7"/>
      <c r="AL421" s="53"/>
      <c r="AM421" s="290"/>
      <c r="AN421" s="290"/>
      <c r="AO421" s="127"/>
      <c r="AP421" s="127"/>
      <c r="AQ421" s="127"/>
      <c r="AR421" s="128"/>
      <c r="AS421" s="167">
        <f>ROUND(J422*$U$392,0)</f>
        <v>201</v>
      </c>
      <c r="AT421" s="82"/>
    </row>
    <row r="422" spans="1:46" ht="17.2" customHeight="1" x14ac:dyDescent="0.3">
      <c r="A422" s="10">
        <v>21</v>
      </c>
      <c r="B422" s="12" t="s">
        <v>151</v>
      </c>
      <c r="C422" s="151" t="s">
        <v>1541</v>
      </c>
      <c r="D422" s="129"/>
      <c r="E422" s="131"/>
      <c r="F422" s="266"/>
      <c r="G422" s="266"/>
      <c r="H422" s="44"/>
      <c r="I422" s="2"/>
      <c r="J422" s="295">
        <f>'5療養介護(基本)'!I159</f>
        <v>401</v>
      </c>
      <c r="K422" s="295"/>
      <c r="L422" s="2" t="s">
        <v>809</v>
      </c>
      <c r="M422" s="2"/>
      <c r="N422" s="159"/>
      <c r="O422" s="159"/>
      <c r="P422" s="159"/>
      <c r="Q422" s="159"/>
      <c r="R422" s="159"/>
      <c r="S422" s="159"/>
      <c r="T422" s="89"/>
      <c r="U422" s="159"/>
      <c r="V422" s="89"/>
      <c r="W422" s="281" t="s">
        <v>871</v>
      </c>
      <c r="X422" s="282"/>
      <c r="Y422" s="282"/>
      <c r="Z422" s="282"/>
      <c r="AA422" s="282"/>
      <c r="AB422" s="247" t="s">
        <v>870</v>
      </c>
      <c r="AC422" s="248"/>
      <c r="AD422" s="248"/>
      <c r="AE422" s="248"/>
      <c r="AF422" s="248"/>
      <c r="AG422" s="248"/>
      <c r="AH422" s="248"/>
      <c r="AI422" s="248"/>
      <c r="AJ422" s="248"/>
      <c r="AK422" s="248"/>
      <c r="AL422" s="53" t="s">
        <v>810</v>
      </c>
      <c r="AM422" s="290">
        <f>AM419</f>
        <v>0.7</v>
      </c>
      <c r="AN422" s="290"/>
      <c r="AO422" s="127"/>
      <c r="AP422" s="127"/>
      <c r="AQ422" s="127"/>
      <c r="AR422" s="128"/>
      <c r="AS422" s="167">
        <f>ROUND(ROUND(J422*$U$392,0)*AM422,0)</f>
        <v>141</v>
      </c>
      <c r="AT422" s="82"/>
    </row>
    <row r="423" spans="1:46" ht="17.2" customHeight="1" x14ac:dyDescent="0.3">
      <c r="A423" s="10">
        <v>21</v>
      </c>
      <c r="B423" s="12" t="s">
        <v>152</v>
      </c>
      <c r="C423" s="151" t="s">
        <v>1540</v>
      </c>
      <c r="D423" s="129"/>
      <c r="E423" s="131"/>
      <c r="F423" s="266"/>
      <c r="G423" s="266"/>
      <c r="H423" s="109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1"/>
      <c r="U423" s="159"/>
      <c r="V423" s="89"/>
      <c r="W423" s="281"/>
      <c r="X423" s="282"/>
      <c r="Y423" s="282"/>
      <c r="Z423" s="282"/>
      <c r="AA423" s="282"/>
      <c r="AB423" s="247" t="s">
        <v>868</v>
      </c>
      <c r="AC423" s="248"/>
      <c r="AD423" s="248"/>
      <c r="AE423" s="248"/>
      <c r="AF423" s="248"/>
      <c r="AG423" s="248"/>
      <c r="AH423" s="248"/>
      <c r="AI423" s="248"/>
      <c r="AJ423" s="248"/>
      <c r="AK423" s="248"/>
      <c r="AL423" s="53" t="s">
        <v>810</v>
      </c>
      <c r="AM423" s="290">
        <f>AM420</f>
        <v>0.5</v>
      </c>
      <c r="AN423" s="290"/>
      <c r="AO423" s="63"/>
      <c r="AP423" s="63"/>
      <c r="AQ423" s="63"/>
      <c r="AR423" s="117"/>
      <c r="AS423" s="167">
        <f>ROUND(ROUND(J422*$U$392,0)*AM423,0)</f>
        <v>101</v>
      </c>
      <c r="AT423" s="82"/>
    </row>
    <row r="424" spans="1:46" ht="17.2" customHeight="1" x14ac:dyDescent="0.3">
      <c r="A424" s="10">
        <v>21</v>
      </c>
      <c r="B424" s="12" t="s">
        <v>153</v>
      </c>
      <c r="C424" s="151" t="s">
        <v>1539</v>
      </c>
      <c r="D424" s="129"/>
      <c r="E424" s="131"/>
      <c r="F424" s="266"/>
      <c r="G424" s="266"/>
      <c r="H424" s="122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1"/>
      <c r="U424" s="2"/>
      <c r="V424" s="43"/>
      <c r="W424" s="9"/>
      <c r="X424" s="30"/>
      <c r="Y424" s="105"/>
      <c r="Z424" s="7"/>
      <c r="AA424" s="7"/>
      <c r="AB424" s="7"/>
      <c r="AC424" s="7"/>
      <c r="AD424" s="59"/>
      <c r="AE424" s="59"/>
      <c r="AF424" s="7"/>
      <c r="AG424" s="7"/>
      <c r="AH424" s="7"/>
      <c r="AI424" s="7"/>
      <c r="AJ424" s="7"/>
      <c r="AK424" s="7"/>
      <c r="AL424" s="59"/>
      <c r="AM424" s="249"/>
      <c r="AN424" s="250"/>
      <c r="AO424" s="239" t="s">
        <v>877</v>
      </c>
      <c r="AP424" s="239"/>
      <c r="AQ424" s="239"/>
      <c r="AR424" s="240"/>
      <c r="AS424" s="167">
        <f>ROUND(J422*$U$392,0)-AO426</f>
        <v>196</v>
      </c>
      <c r="AT424" s="82"/>
    </row>
    <row r="425" spans="1:46" ht="17.2" customHeight="1" x14ac:dyDescent="0.3">
      <c r="A425" s="10">
        <v>21</v>
      </c>
      <c r="B425" s="12" t="s">
        <v>154</v>
      </c>
      <c r="C425" s="151" t="s">
        <v>1538</v>
      </c>
      <c r="D425" s="129"/>
      <c r="E425" s="131"/>
      <c r="F425" s="266"/>
      <c r="G425" s="266"/>
      <c r="H425" s="122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1"/>
      <c r="U425" s="159"/>
      <c r="V425" s="89"/>
      <c r="W425" s="282" t="s">
        <v>871</v>
      </c>
      <c r="X425" s="282"/>
      <c r="Y425" s="282"/>
      <c r="Z425" s="282"/>
      <c r="AA425" s="283"/>
      <c r="AB425" s="247" t="s">
        <v>870</v>
      </c>
      <c r="AC425" s="248"/>
      <c r="AD425" s="248"/>
      <c r="AE425" s="248"/>
      <c r="AF425" s="248"/>
      <c r="AG425" s="248"/>
      <c r="AH425" s="248"/>
      <c r="AI425" s="248"/>
      <c r="AJ425" s="248"/>
      <c r="AK425" s="248"/>
      <c r="AL425" s="126" t="s">
        <v>810</v>
      </c>
      <c r="AM425" s="255">
        <f>AM422</f>
        <v>0.7</v>
      </c>
      <c r="AN425" s="289"/>
      <c r="AO425" s="262"/>
      <c r="AP425" s="241"/>
      <c r="AQ425" s="241"/>
      <c r="AR425" s="242"/>
      <c r="AS425" s="167">
        <f>ROUND(ROUND(J422*$U$392,0)*AM425,0)-AO426</f>
        <v>136</v>
      </c>
      <c r="AT425" s="82"/>
    </row>
    <row r="426" spans="1:46" ht="17.2" customHeight="1" x14ac:dyDescent="0.3">
      <c r="A426" s="10">
        <v>21</v>
      </c>
      <c r="B426" s="12" t="s">
        <v>155</v>
      </c>
      <c r="C426" s="151" t="s">
        <v>1537</v>
      </c>
      <c r="D426" s="129"/>
      <c r="E426" s="131"/>
      <c r="F426" s="266"/>
      <c r="G426" s="266"/>
      <c r="H426" s="122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1"/>
      <c r="U426" s="159"/>
      <c r="V426" s="89"/>
      <c r="W426" s="293"/>
      <c r="X426" s="293"/>
      <c r="Y426" s="293"/>
      <c r="Z426" s="293"/>
      <c r="AA426" s="294"/>
      <c r="AB426" s="247" t="s">
        <v>868</v>
      </c>
      <c r="AC426" s="248"/>
      <c r="AD426" s="248"/>
      <c r="AE426" s="248"/>
      <c r="AF426" s="248"/>
      <c r="AG426" s="248"/>
      <c r="AH426" s="248"/>
      <c r="AI426" s="248"/>
      <c r="AJ426" s="248"/>
      <c r="AK426" s="248"/>
      <c r="AL426" s="59" t="s">
        <v>810</v>
      </c>
      <c r="AM426" s="249">
        <f>AM423</f>
        <v>0.5</v>
      </c>
      <c r="AN426" s="250"/>
      <c r="AO426" s="37">
        <f>AO420</f>
        <v>5</v>
      </c>
      <c r="AP426" s="11" t="s">
        <v>873</v>
      </c>
      <c r="AQ426" s="149"/>
      <c r="AR426" s="150"/>
      <c r="AS426" s="167">
        <f>ROUND(ROUND(J422*$U$392,0)*AM426,0)-AO426</f>
        <v>96</v>
      </c>
      <c r="AT426" s="82"/>
    </row>
    <row r="427" spans="1:46" ht="17.2" customHeight="1" x14ac:dyDescent="0.3">
      <c r="A427" s="10">
        <v>21</v>
      </c>
      <c r="B427" s="12" t="s">
        <v>156</v>
      </c>
      <c r="C427" s="151" t="s">
        <v>1536</v>
      </c>
      <c r="D427" s="129"/>
      <c r="E427" s="131"/>
      <c r="F427" s="130"/>
      <c r="G427" s="130"/>
      <c r="H427" s="48" t="s">
        <v>897</v>
      </c>
      <c r="I427" s="34"/>
      <c r="J427" s="34"/>
      <c r="K427" s="34"/>
      <c r="L427" s="34"/>
      <c r="M427" s="34"/>
      <c r="N427" s="55"/>
      <c r="O427" s="55"/>
      <c r="P427" s="55"/>
      <c r="Q427" s="55"/>
      <c r="R427" s="55"/>
      <c r="S427" s="55"/>
      <c r="T427" s="95"/>
      <c r="U427" s="2"/>
      <c r="V427" s="43"/>
      <c r="W427" s="46"/>
      <c r="X427" s="47"/>
      <c r="Y427" s="7"/>
      <c r="Z427" s="7"/>
      <c r="AA427" s="7"/>
      <c r="AB427" s="34"/>
      <c r="AC427" s="34"/>
      <c r="AD427" s="53"/>
      <c r="AE427" s="53"/>
      <c r="AF427" s="34"/>
      <c r="AG427" s="34"/>
      <c r="AH427" s="34"/>
      <c r="AI427" s="34"/>
      <c r="AJ427" s="34"/>
      <c r="AK427" s="34"/>
      <c r="AL427" s="53"/>
      <c r="AM427" s="290"/>
      <c r="AN427" s="290"/>
      <c r="AO427" s="127"/>
      <c r="AP427" s="127"/>
      <c r="AQ427" s="127"/>
      <c r="AR427" s="128"/>
      <c r="AS427" s="167">
        <f>ROUND(J428*$U$392,0)</f>
        <v>187</v>
      </c>
      <c r="AT427" s="82"/>
    </row>
    <row r="428" spans="1:46" ht="17.2" customHeight="1" x14ac:dyDescent="0.3">
      <c r="A428" s="10">
        <v>21</v>
      </c>
      <c r="B428" s="12" t="s">
        <v>157</v>
      </c>
      <c r="C428" s="151" t="s">
        <v>1535</v>
      </c>
      <c r="D428" s="129"/>
      <c r="E428" s="131"/>
      <c r="F428" s="130"/>
      <c r="G428" s="130"/>
      <c r="H428" s="44"/>
      <c r="I428" s="2"/>
      <c r="J428" s="295">
        <f>'5療養介護(基本)'!I165</f>
        <v>374</v>
      </c>
      <c r="K428" s="295"/>
      <c r="L428" s="2" t="s">
        <v>809</v>
      </c>
      <c r="M428" s="2"/>
      <c r="N428" s="159"/>
      <c r="O428" s="159"/>
      <c r="P428" s="159"/>
      <c r="Q428" s="159"/>
      <c r="R428" s="159"/>
      <c r="S428" s="159"/>
      <c r="T428" s="89"/>
      <c r="U428" s="159"/>
      <c r="V428" s="89"/>
      <c r="W428" s="281" t="s">
        <v>871</v>
      </c>
      <c r="X428" s="282"/>
      <c r="Y428" s="282"/>
      <c r="Z428" s="282"/>
      <c r="AA428" s="282"/>
      <c r="AB428" s="247" t="s">
        <v>870</v>
      </c>
      <c r="AC428" s="248"/>
      <c r="AD428" s="248"/>
      <c r="AE428" s="248"/>
      <c r="AF428" s="248"/>
      <c r="AG428" s="248"/>
      <c r="AH428" s="248"/>
      <c r="AI428" s="248"/>
      <c r="AJ428" s="248"/>
      <c r="AK428" s="248"/>
      <c r="AL428" s="53" t="s">
        <v>810</v>
      </c>
      <c r="AM428" s="290">
        <f>AM425</f>
        <v>0.7</v>
      </c>
      <c r="AN428" s="290"/>
      <c r="AO428" s="127"/>
      <c r="AP428" s="127"/>
      <c r="AQ428" s="127"/>
      <c r="AR428" s="128"/>
      <c r="AS428" s="167">
        <f>ROUND(ROUND(J428*$U$392,0)*AM428,0)</f>
        <v>131</v>
      </c>
      <c r="AT428" s="82"/>
    </row>
    <row r="429" spans="1:46" ht="17.2" customHeight="1" x14ac:dyDescent="0.3">
      <c r="A429" s="10">
        <v>21</v>
      </c>
      <c r="B429" s="12" t="s">
        <v>158</v>
      </c>
      <c r="C429" s="151" t="s">
        <v>1534</v>
      </c>
      <c r="D429" s="129"/>
      <c r="E429" s="131"/>
      <c r="F429" s="130"/>
      <c r="G429" s="130"/>
      <c r="H429" s="109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1"/>
      <c r="U429" s="159"/>
      <c r="V429" s="89"/>
      <c r="W429" s="281"/>
      <c r="X429" s="282"/>
      <c r="Y429" s="282"/>
      <c r="Z429" s="282"/>
      <c r="AA429" s="282"/>
      <c r="AB429" s="247" t="s">
        <v>868</v>
      </c>
      <c r="AC429" s="248"/>
      <c r="AD429" s="248"/>
      <c r="AE429" s="248"/>
      <c r="AF429" s="248"/>
      <c r="AG429" s="248"/>
      <c r="AH429" s="248"/>
      <c r="AI429" s="248"/>
      <c r="AJ429" s="248"/>
      <c r="AK429" s="248"/>
      <c r="AL429" s="53" t="s">
        <v>810</v>
      </c>
      <c r="AM429" s="290">
        <f>AM426</f>
        <v>0.5</v>
      </c>
      <c r="AN429" s="290"/>
      <c r="AO429" s="63"/>
      <c r="AP429" s="63"/>
      <c r="AQ429" s="63"/>
      <c r="AR429" s="117"/>
      <c r="AS429" s="167">
        <f>ROUND(ROUND(J428*$U$392,0)*AM429,0)</f>
        <v>94</v>
      </c>
      <c r="AT429" s="82"/>
    </row>
    <row r="430" spans="1:46" ht="17.2" customHeight="1" x14ac:dyDescent="0.3">
      <c r="A430" s="10">
        <v>21</v>
      </c>
      <c r="B430" s="12" t="s">
        <v>159</v>
      </c>
      <c r="C430" s="151" t="s">
        <v>1533</v>
      </c>
      <c r="D430" s="129"/>
      <c r="E430" s="131"/>
      <c r="F430" s="130"/>
      <c r="G430" s="130"/>
      <c r="H430" s="122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1"/>
      <c r="U430" s="2"/>
      <c r="V430" s="43"/>
      <c r="W430" s="9"/>
      <c r="X430" s="30"/>
      <c r="Y430" s="105"/>
      <c r="Z430" s="7"/>
      <c r="AA430" s="7"/>
      <c r="AB430" s="34"/>
      <c r="AC430" s="34"/>
      <c r="AD430" s="53"/>
      <c r="AE430" s="53"/>
      <c r="AF430" s="34"/>
      <c r="AG430" s="34"/>
      <c r="AH430" s="34"/>
      <c r="AI430" s="34"/>
      <c r="AJ430" s="34"/>
      <c r="AK430" s="34"/>
      <c r="AL430" s="59"/>
      <c r="AM430" s="249"/>
      <c r="AN430" s="250"/>
      <c r="AO430" s="239" t="s">
        <v>877</v>
      </c>
      <c r="AP430" s="239"/>
      <c r="AQ430" s="239"/>
      <c r="AR430" s="240"/>
      <c r="AS430" s="167">
        <f>ROUND(J428*$U$392,0)-AO432</f>
        <v>182</v>
      </c>
      <c r="AT430" s="82"/>
    </row>
    <row r="431" spans="1:46" ht="17.2" customHeight="1" x14ac:dyDescent="0.3">
      <c r="A431" s="10">
        <v>21</v>
      </c>
      <c r="B431" s="12" t="s">
        <v>160</v>
      </c>
      <c r="C431" s="151" t="s">
        <v>1532</v>
      </c>
      <c r="D431" s="129"/>
      <c r="E431" s="131"/>
      <c r="F431" s="130"/>
      <c r="G431" s="130"/>
      <c r="H431" s="122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1"/>
      <c r="U431" s="159"/>
      <c r="V431" s="89"/>
      <c r="W431" s="282" t="s">
        <v>871</v>
      </c>
      <c r="X431" s="282"/>
      <c r="Y431" s="282"/>
      <c r="Z431" s="282"/>
      <c r="AA431" s="283"/>
      <c r="AB431" s="247" t="s">
        <v>870</v>
      </c>
      <c r="AC431" s="248"/>
      <c r="AD431" s="248"/>
      <c r="AE431" s="248"/>
      <c r="AF431" s="248"/>
      <c r="AG431" s="248"/>
      <c r="AH431" s="248"/>
      <c r="AI431" s="248"/>
      <c r="AJ431" s="248"/>
      <c r="AK431" s="248"/>
      <c r="AL431" s="126" t="s">
        <v>810</v>
      </c>
      <c r="AM431" s="255">
        <f>AM428</f>
        <v>0.7</v>
      </c>
      <c r="AN431" s="289"/>
      <c r="AO431" s="262"/>
      <c r="AP431" s="241"/>
      <c r="AQ431" s="241"/>
      <c r="AR431" s="242"/>
      <c r="AS431" s="167">
        <f>ROUND(ROUND(J428*$U$392,0)*AM431,0)-AO432</f>
        <v>126</v>
      </c>
      <c r="AT431" s="82"/>
    </row>
    <row r="432" spans="1:46" ht="17.2" customHeight="1" x14ac:dyDescent="0.3">
      <c r="A432" s="10">
        <v>21</v>
      </c>
      <c r="B432" s="12" t="s">
        <v>161</v>
      </c>
      <c r="C432" s="151" t="s">
        <v>1531</v>
      </c>
      <c r="D432" s="129"/>
      <c r="E432" s="131"/>
      <c r="F432" s="130"/>
      <c r="G432" s="130"/>
      <c r="H432" s="122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1"/>
      <c r="U432" s="159"/>
      <c r="V432" s="89"/>
      <c r="W432" s="293"/>
      <c r="X432" s="293"/>
      <c r="Y432" s="293"/>
      <c r="Z432" s="293"/>
      <c r="AA432" s="294"/>
      <c r="AB432" s="247" t="s">
        <v>868</v>
      </c>
      <c r="AC432" s="248"/>
      <c r="AD432" s="248"/>
      <c r="AE432" s="248"/>
      <c r="AF432" s="248"/>
      <c r="AG432" s="248"/>
      <c r="AH432" s="248"/>
      <c r="AI432" s="248"/>
      <c r="AJ432" s="248"/>
      <c r="AK432" s="248"/>
      <c r="AL432" s="59" t="s">
        <v>810</v>
      </c>
      <c r="AM432" s="249">
        <f>AM429</f>
        <v>0.5</v>
      </c>
      <c r="AN432" s="250"/>
      <c r="AO432" s="37">
        <f>AO426</f>
        <v>5</v>
      </c>
      <c r="AP432" s="11" t="s">
        <v>873</v>
      </c>
      <c r="AQ432" s="149"/>
      <c r="AR432" s="150"/>
      <c r="AS432" s="167">
        <f>ROUND(ROUND(J428*$U$392,0)*AM432,0)-AO432</f>
        <v>89</v>
      </c>
      <c r="AT432" s="82"/>
    </row>
    <row r="433" spans="1:46" ht="17.2" customHeight="1" x14ac:dyDescent="0.3">
      <c r="A433" s="10">
        <v>21</v>
      </c>
      <c r="B433" s="12" t="s">
        <v>162</v>
      </c>
      <c r="C433" s="151" t="s">
        <v>1530</v>
      </c>
      <c r="D433" s="129"/>
      <c r="E433" s="131"/>
      <c r="F433" s="130"/>
      <c r="G433" s="130"/>
      <c r="H433" s="48" t="s">
        <v>884</v>
      </c>
      <c r="I433" s="34"/>
      <c r="J433" s="34"/>
      <c r="K433" s="34"/>
      <c r="L433" s="34"/>
      <c r="M433" s="34"/>
      <c r="N433" s="55"/>
      <c r="O433" s="55"/>
      <c r="P433" s="55"/>
      <c r="Q433" s="55"/>
      <c r="R433" s="55"/>
      <c r="S433" s="55"/>
      <c r="T433" s="95"/>
      <c r="U433" s="2"/>
      <c r="V433" s="43"/>
      <c r="W433" s="46"/>
      <c r="X433" s="47"/>
      <c r="Y433" s="7"/>
      <c r="Z433" s="7"/>
      <c r="AA433" s="7"/>
      <c r="AB433" s="7"/>
      <c r="AC433" s="7"/>
      <c r="AD433" s="59"/>
      <c r="AE433" s="59"/>
      <c r="AF433" s="7"/>
      <c r="AG433" s="7"/>
      <c r="AH433" s="7"/>
      <c r="AI433" s="7"/>
      <c r="AJ433" s="7"/>
      <c r="AK433" s="7"/>
      <c r="AL433" s="53"/>
      <c r="AM433" s="290"/>
      <c r="AN433" s="290"/>
      <c r="AO433" s="127"/>
      <c r="AP433" s="127"/>
      <c r="AQ433" s="127"/>
      <c r="AR433" s="128"/>
      <c r="AS433" s="167">
        <f>ROUND(J434*$U$392,0)</f>
        <v>177</v>
      </c>
      <c r="AT433" s="82"/>
    </row>
    <row r="434" spans="1:46" ht="17.2" customHeight="1" x14ac:dyDescent="0.3">
      <c r="A434" s="10">
        <v>21</v>
      </c>
      <c r="B434" s="12" t="s">
        <v>163</v>
      </c>
      <c r="C434" s="151" t="s">
        <v>1529</v>
      </c>
      <c r="D434" s="129"/>
      <c r="E434" s="131"/>
      <c r="F434" s="130"/>
      <c r="G434" s="130"/>
      <c r="H434" s="44"/>
      <c r="I434" s="2"/>
      <c r="J434" s="295">
        <f>'5療養介護(基本)'!I171</f>
        <v>354</v>
      </c>
      <c r="K434" s="295"/>
      <c r="L434" s="2" t="s">
        <v>809</v>
      </c>
      <c r="M434" s="2"/>
      <c r="N434" s="159"/>
      <c r="O434" s="159"/>
      <c r="P434" s="159"/>
      <c r="Q434" s="159"/>
      <c r="R434" s="159"/>
      <c r="S434" s="159"/>
      <c r="T434" s="89"/>
      <c r="U434" s="159"/>
      <c r="V434" s="89"/>
      <c r="W434" s="281" t="s">
        <v>871</v>
      </c>
      <c r="X434" s="282"/>
      <c r="Y434" s="282"/>
      <c r="Z434" s="282"/>
      <c r="AA434" s="282"/>
      <c r="AB434" s="247" t="s">
        <v>870</v>
      </c>
      <c r="AC434" s="248"/>
      <c r="AD434" s="248"/>
      <c r="AE434" s="248"/>
      <c r="AF434" s="248"/>
      <c r="AG434" s="248"/>
      <c r="AH434" s="248"/>
      <c r="AI434" s="248"/>
      <c r="AJ434" s="248"/>
      <c r="AK434" s="248"/>
      <c r="AL434" s="53" t="s">
        <v>810</v>
      </c>
      <c r="AM434" s="290">
        <f>AM431</f>
        <v>0.7</v>
      </c>
      <c r="AN434" s="290"/>
      <c r="AO434" s="127"/>
      <c r="AP434" s="127"/>
      <c r="AQ434" s="127"/>
      <c r="AR434" s="128"/>
      <c r="AS434" s="167">
        <f>ROUND(ROUND(J434*$U$392,0)*AM434,0)</f>
        <v>124</v>
      </c>
      <c r="AT434" s="82"/>
    </row>
    <row r="435" spans="1:46" ht="17.2" customHeight="1" x14ac:dyDescent="0.3">
      <c r="A435" s="10">
        <v>21</v>
      </c>
      <c r="B435" s="12" t="s">
        <v>164</v>
      </c>
      <c r="C435" s="151" t="s">
        <v>1528</v>
      </c>
      <c r="D435" s="129"/>
      <c r="E435" s="131"/>
      <c r="F435" s="130"/>
      <c r="G435" s="130"/>
      <c r="H435" s="109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1"/>
      <c r="U435" s="159"/>
      <c r="V435" s="89"/>
      <c r="W435" s="281"/>
      <c r="X435" s="282"/>
      <c r="Y435" s="282"/>
      <c r="Z435" s="282"/>
      <c r="AA435" s="282"/>
      <c r="AB435" s="247" t="s">
        <v>868</v>
      </c>
      <c r="AC435" s="248"/>
      <c r="AD435" s="248"/>
      <c r="AE435" s="248"/>
      <c r="AF435" s="248"/>
      <c r="AG435" s="248"/>
      <c r="AH435" s="248"/>
      <c r="AI435" s="248"/>
      <c r="AJ435" s="248"/>
      <c r="AK435" s="248"/>
      <c r="AL435" s="53" t="s">
        <v>810</v>
      </c>
      <c r="AM435" s="290">
        <f>AM432</f>
        <v>0.5</v>
      </c>
      <c r="AN435" s="290"/>
      <c r="AO435" s="63"/>
      <c r="AP435" s="63"/>
      <c r="AQ435" s="63"/>
      <c r="AR435" s="117"/>
      <c r="AS435" s="167">
        <f>ROUND(ROUND(J434*$U$392,0)*AM435,0)</f>
        <v>89</v>
      </c>
      <c r="AT435" s="82"/>
    </row>
    <row r="436" spans="1:46" ht="17.2" customHeight="1" x14ac:dyDescent="0.3">
      <c r="A436" s="10">
        <v>21</v>
      </c>
      <c r="B436" s="12" t="s">
        <v>165</v>
      </c>
      <c r="C436" s="151" t="s">
        <v>1527</v>
      </c>
      <c r="D436" s="129"/>
      <c r="E436" s="131"/>
      <c r="F436" s="130"/>
      <c r="G436" s="130"/>
      <c r="H436" s="122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1"/>
      <c r="U436" s="2"/>
      <c r="V436" s="43"/>
      <c r="W436" s="9"/>
      <c r="X436" s="30"/>
      <c r="Y436" s="105"/>
      <c r="Z436" s="7"/>
      <c r="AA436" s="7"/>
      <c r="AB436" s="7"/>
      <c r="AC436" s="7"/>
      <c r="AD436" s="59"/>
      <c r="AE436" s="59"/>
      <c r="AF436" s="7"/>
      <c r="AG436" s="7"/>
      <c r="AH436" s="7"/>
      <c r="AI436" s="7"/>
      <c r="AJ436" s="7"/>
      <c r="AK436" s="7"/>
      <c r="AL436" s="59"/>
      <c r="AM436" s="249"/>
      <c r="AN436" s="250"/>
      <c r="AO436" s="239" t="s">
        <v>877</v>
      </c>
      <c r="AP436" s="239"/>
      <c r="AQ436" s="239"/>
      <c r="AR436" s="240"/>
      <c r="AS436" s="167">
        <f>ROUND(J434*$U$392,0)-AO438</f>
        <v>172</v>
      </c>
      <c r="AT436" s="82"/>
    </row>
    <row r="437" spans="1:46" ht="17.2" customHeight="1" x14ac:dyDescent="0.3">
      <c r="A437" s="10">
        <v>21</v>
      </c>
      <c r="B437" s="12" t="s">
        <v>166</v>
      </c>
      <c r="C437" s="151" t="s">
        <v>1526</v>
      </c>
      <c r="D437" s="129"/>
      <c r="E437" s="131"/>
      <c r="F437" s="130"/>
      <c r="G437" s="130"/>
      <c r="H437" s="122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1"/>
      <c r="U437" s="159"/>
      <c r="V437" s="89"/>
      <c r="W437" s="282" t="s">
        <v>871</v>
      </c>
      <c r="X437" s="282"/>
      <c r="Y437" s="282"/>
      <c r="Z437" s="282"/>
      <c r="AA437" s="283"/>
      <c r="AB437" s="247" t="s">
        <v>870</v>
      </c>
      <c r="AC437" s="248"/>
      <c r="AD437" s="248"/>
      <c r="AE437" s="248"/>
      <c r="AF437" s="248"/>
      <c r="AG437" s="248"/>
      <c r="AH437" s="248"/>
      <c r="AI437" s="248"/>
      <c r="AJ437" s="248"/>
      <c r="AK437" s="248"/>
      <c r="AL437" s="126" t="s">
        <v>810</v>
      </c>
      <c r="AM437" s="255">
        <f>AM434</f>
        <v>0.7</v>
      </c>
      <c r="AN437" s="289"/>
      <c r="AO437" s="262"/>
      <c r="AP437" s="241"/>
      <c r="AQ437" s="241"/>
      <c r="AR437" s="242"/>
      <c r="AS437" s="167">
        <f>ROUND(ROUND(J434*$U$392,0)*AM437,0)-AO438</f>
        <v>119</v>
      </c>
      <c r="AT437" s="82"/>
    </row>
    <row r="438" spans="1:46" ht="17.2" customHeight="1" x14ac:dyDescent="0.3">
      <c r="A438" s="10">
        <v>21</v>
      </c>
      <c r="B438" s="12" t="s">
        <v>167</v>
      </c>
      <c r="C438" s="151" t="s">
        <v>1525</v>
      </c>
      <c r="D438" s="148"/>
      <c r="E438" s="150"/>
      <c r="F438" s="149"/>
      <c r="G438" s="149"/>
      <c r="H438" s="123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5"/>
      <c r="U438" s="27"/>
      <c r="V438" s="92"/>
      <c r="W438" s="293"/>
      <c r="X438" s="293"/>
      <c r="Y438" s="293"/>
      <c r="Z438" s="293"/>
      <c r="AA438" s="294"/>
      <c r="AB438" s="247" t="s">
        <v>868</v>
      </c>
      <c r="AC438" s="248"/>
      <c r="AD438" s="248"/>
      <c r="AE438" s="248"/>
      <c r="AF438" s="248"/>
      <c r="AG438" s="248"/>
      <c r="AH438" s="248"/>
      <c r="AI438" s="248"/>
      <c r="AJ438" s="248"/>
      <c r="AK438" s="248"/>
      <c r="AL438" s="59" t="s">
        <v>810</v>
      </c>
      <c r="AM438" s="249">
        <f>AM435</f>
        <v>0.5</v>
      </c>
      <c r="AN438" s="250"/>
      <c r="AO438" s="37">
        <f>AO432</f>
        <v>5</v>
      </c>
      <c r="AP438" s="11" t="s">
        <v>873</v>
      </c>
      <c r="AQ438" s="149"/>
      <c r="AR438" s="150"/>
      <c r="AS438" s="179">
        <f>ROUND(ROUND(J434*$U$392,0)*AM438,0)-AO438</f>
        <v>84</v>
      </c>
      <c r="AT438" s="81"/>
    </row>
    <row r="439" spans="1:46" ht="17.2" customHeight="1" x14ac:dyDescent="0.3">
      <c r="A439" s="32">
        <v>21</v>
      </c>
      <c r="B439" s="12" t="s">
        <v>168</v>
      </c>
      <c r="C439" s="118" t="s">
        <v>1524</v>
      </c>
      <c r="D439" s="265" t="s">
        <v>975</v>
      </c>
      <c r="E439" s="266"/>
      <c r="F439" s="265" t="s">
        <v>974</v>
      </c>
      <c r="G439" s="299"/>
      <c r="H439" s="241" t="s">
        <v>923</v>
      </c>
      <c r="I439" s="241"/>
      <c r="J439" s="241"/>
      <c r="K439" s="241"/>
      <c r="L439" s="242"/>
      <c r="M439" s="2"/>
      <c r="N439" s="140"/>
      <c r="O439" s="140"/>
      <c r="P439" s="140"/>
      <c r="Q439" s="140"/>
      <c r="R439" s="140"/>
      <c r="S439" s="140"/>
      <c r="T439" s="140"/>
      <c r="U439" s="304" t="s">
        <v>1475</v>
      </c>
      <c r="V439" s="306" t="s">
        <v>868</v>
      </c>
      <c r="W439" s="9"/>
      <c r="X439" s="30"/>
      <c r="Y439" s="105"/>
      <c r="Z439" s="63"/>
      <c r="AA439" s="7"/>
      <c r="AB439" s="34"/>
      <c r="AC439" s="34"/>
      <c r="AD439" s="53"/>
      <c r="AE439" s="53"/>
      <c r="AF439" s="34"/>
      <c r="AG439" s="34"/>
      <c r="AH439" s="34"/>
      <c r="AI439" s="34"/>
      <c r="AJ439" s="34"/>
      <c r="AK439" s="34"/>
      <c r="AL439" s="53"/>
      <c r="AM439" s="290"/>
      <c r="AN439" s="290"/>
      <c r="AO439" s="127"/>
      <c r="AP439" s="127"/>
      <c r="AQ439" s="127"/>
      <c r="AR439" s="128"/>
      <c r="AS439" s="178">
        <f>ROUND(I443*$U$464,0)</f>
        <v>219</v>
      </c>
      <c r="AT439" s="14" t="s">
        <v>824</v>
      </c>
    </row>
    <row r="440" spans="1:46" ht="17.2" customHeight="1" x14ac:dyDescent="0.3">
      <c r="A440" s="10">
        <v>21</v>
      </c>
      <c r="B440" s="12" t="s">
        <v>169</v>
      </c>
      <c r="C440" s="151" t="s">
        <v>1523</v>
      </c>
      <c r="D440" s="265"/>
      <c r="E440" s="266"/>
      <c r="F440" s="265"/>
      <c r="G440" s="299"/>
      <c r="H440" s="241"/>
      <c r="I440" s="241"/>
      <c r="J440" s="241"/>
      <c r="K440" s="241"/>
      <c r="L440" s="242"/>
      <c r="M440" s="140"/>
      <c r="N440" s="140"/>
      <c r="O440" s="140"/>
      <c r="P440" s="140"/>
      <c r="Q440" s="140"/>
      <c r="R440" s="140"/>
      <c r="S440" s="140"/>
      <c r="T440" s="140"/>
      <c r="U440" s="305"/>
      <c r="V440" s="307"/>
      <c r="W440" s="281" t="s">
        <v>871</v>
      </c>
      <c r="X440" s="282"/>
      <c r="Y440" s="282"/>
      <c r="Z440" s="282"/>
      <c r="AA440" s="282"/>
      <c r="AB440" s="247" t="s">
        <v>870</v>
      </c>
      <c r="AC440" s="248"/>
      <c r="AD440" s="248"/>
      <c r="AE440" s="248"/>
      <c r="AF440" s="248"/>
      <c r="AG440" s="248"/>
      <c r="AH440" s="248"/>
      <c r="AI440" s="248"/>
      <c r="AJ440" s="248"/>
      <c r="AK440" s="248"/>
      <c r="AL440" s="53" t="s">
        <v>810</v>
      </c>
      <c r="AM440" s="290">
        <f>AM437</f>
        <v>0.7</v>
      </c>
      <c r="AN440" s="290"/>
      <c r="AO440" s="127"/>
      <c r="AP440" s="127"/>
      <c r="AQ440" s="127"/>
      <c r="AR440" s="128"/>
      <c r="AS440" s="85">
        <f>ROUND(ROUND(I443*$U$464,0)*AM440,0)</f>
        <v>153</v>
      </c>
      <c r="AT440" s="82"/>
    </row>
    <row r="441" spans="1:46" ht="17.2" customHeight="1" x14ac:dyDescent="0.3">
      <c r="A441" s="10">
        <v>21</v>
      </c>
      <c r="B441" s="12" t="s">
        <v>170</v>
      </c>
      <c r="C441" s="151" t="s">
        <v>1522</v>
      </c>
      <c r="D441" s="265"/>
      <c r="E441" s="266"/>
      <c r="F441" s="265"/>
      <c r="G441" s="299"/>
      <c r="H441" s="135"/>
      <c r="I441" s="135"/>
      <c r="J441" s="135"/>
      <c r="K441" s="135"/>
      <c r="L441" s="136"/>
      <c r="M441" s="140"/>
      <c r="N441" s="140"/>
      <c r="O441" s="140"/>
      <c r="P441" s="140"/>
      <c r="Q441" s="140"/>
      <c r="R441" s="140"/>
      <c r="S441" s="140"/>
      <c r="T441" s="140"/>
      <c r="U441" s="305"/>
      <c r="V441" s="307"/>
      <c r="W441" s="281"/>
      <c r="X441" s="282"/>
      <c r="Y441" s="282"/>
      <c r="Z441" s="282"/>
      <c r="AA441" s="282"/>
      <c r="AB441" s="247" t="s">
        <v>868</v>
      </c>
      <c r="AC441" s="248"/>
      <c r="AD441" s="248"/>
      <c r="AE441" s="248"/>
      <c r="AF441" s="248"/>
      <c r="AG441" s="248"/>
      <c r="AH441" s="248"/>
      <c r="AI441" s="248"/>
      <c r="AJ441" s="248"/>
      <c r="AK441" s="248"/>
      <c r="AL441" s="53" t="s">
        <v>810</v>
      </c>
      <c r="AM441" s="290">
        <f>AM438</f>
        <v>0.5</v>
      </c>
      <c r="AN441" s="290"/>
      <c r="AO441" s="127"/>
      <c r="AP441" s="127"/>
      <c r="AQ441" s="127"/>
      <c r="AR441" s="128"/>
      <c r="AS441" s="178">
        <f>ROUND(ROUND(I443*$U$464,0)*AM441,0)</f>
        <v>110</v>
      </c>
      <c r="AT441" s="82"/>
    </row>
    <row r="442" spans="1:46" ht="17.2" customHeight="1" x14ac:dyDescent="0.3">
      <c r="A442" s="10">
        <v>21</v>
      </c>
      <c r="B442" s="12" t="s">
        <v>171</v>
      </c>
      <c r="C442" s="151" t="s">
        <v>1521</v>
      </c>
      <c r="D442" s="265"/>
      <c r="E442" s="266"/>
      <c r="F442" s="265"/>
      <c r="G442" s="299"/>
      <c r="H442" s="2"/>
      <c r="I442" s="2"/>
      <c r="J442" s="2"/>
      <c r="K442" s="140"/>
      <c r="L442" s="83"/>
      <c r="M442" s="239" t="s">
        <v>837</v>
      </c>
      <c r="N442" s="239"/>
      <c r="O442" s="239"/>
      <c r="P442" s="239"/>
      <c r="Q442" s="239"/>
      <c r="R442" s="239"/>
      <c r="S442" s="239"/>
      <c r="T442" s="239"/>
      <c r="U442" s="305"/>
      <c r="V442" s="307"/>
      <c r="W442" s="46"/>
      <c r="X442" s="47"/>
      <c r="Y442" s="7"/>
      <c r="Z442" s="7"/>
      <c r="AA442" s="7"/>
      <c r="AB442" s="34"/>
      <c r="AC442" s="34"/>
      <c r="AD442" s="53"/>
      <c r="AE442" s="53"/>
      <c r="AF442" s="34"/>
      <c r="AG442" s="34"/>
      <c r="AH442" s="34"/>
      <c r="AI442" s="34"/>
      <c r="AJ442" s="34"/>
      <c r="AK442" s="34"/>
      <c r="AL442" s="53"/>
      <c r="AM442" s="290"/>
      <c r="AN442" s="290"/>
      <c r="AO442" s="127"/>
      <c r="AP442" s="127"/>
      <c r="AQ442" s="127"/>
      <c r="AR442" s="128"/>
      <c r="AS442" s="178">
        <f>ROUND(ROUND(I443*S444,0)*$U$464,0)</f>
        <v>211</v>
      </c>
      <c r="AT442" s="82"/>
    </row>
    <row r="443" spans="1:46" ht="17.2" customHeight="1" x14ac:dyDescent="0.3">
      <c r="A443" s="10">
        <v>21</v>
      </c>
      <c r="B443" s="12" t="s">
        <v>172</v>
      </c>
      <c r="C443" s="151" t="s">
        <v>1520</v>
      </c>
      <c r="D443" s="265"/>
      <c r="E443" s="266"/>
      <c r="F443" s="265"/>
      <c r="G443" s="299"/>
      <c r="H443" s="2"/>
      <c r="I443" s="295">
        <f>'5療養介護(基本)'!I178</f>
        <v>437</v>
      </c>
      <c r="J443" s="295"/>
      <c r="K443" s="2" t="s">
        <v>809</v>
      </c>
      <c r="L443" s="43"/>
      <c r="M443" s="241"/>
      <c r="N443" s="241"/>
      <c r="O443" s="241"/>
      <c r="P443" s="241"/>
      <c r="Q443" s="241"/>
      <c r="R443" s="241"/>
      <c r="S443" s="241"/>
      <c r="T443" s="241"/>
      <c r="U443" s="305"/>
      <c r="V443" s="307"/>
      <c r="W443" s="281" t="s">
        <v>871</v>
      </c>
      <c r="X443" s="282"/>
      <c r="Y443" s="282"/>
      <c r="Z443" s="282"/>
      <c r="AA443" s="282"/>
      <c r="AB443" s="247" t="s">
        <v>870</v>
      </c>
      <c r="AC443" s="248"/>
      <c r="AD443" s="248"/>
      <c r="AE443" s="248"/>
      <c r="AF443" s="248"/>
      <c r="AG443" s="248"/>
      <c r="AH443" s="248"/>
      <c r="AI443" s="248"/>
      <c r="AJ443" s="248"/>
      <c r="AK443" s="248"/>
      <c r="AL443" s="53" t="s">
        <v>810</v>
      </c>
      <c r="AM443" s="290">
        <f>AM440</f>
        <v>0.7</v>
      </c>
      <c r="AN443" s="290"/>
      <c r="AO443" s="127"/>
      <c r="AP443" s="127"/>
      <c r="AQ443" s="127"/>
      <c r="AR443" s="128"/>
      <c r="AS443" s="178">
        <f>ROUND(ROUND(ROUND(I443*S444,0)*$U$464,0)*AM443,0)</f>
        <v>148</v>
      </c>
      <c r="AT443" s="82"/>
    </row>
    <row r="444" spans="1:46" ht="17.2" customHeight="1" x14ac:dyDescent="0.3">
      <c r="A444" s="10">
        <v>21</v>
      </c>
      <c r="B444" s="12" t="s">
        <v>173</v>
      </c>
      <c r="C444" s="151" t="s">
        <v>1519</v>
      </c>
      <c r="D444" s="265"/>
      <c r="E444" s="266"/>
      <c r="F444" s="265"/>
      <c r="G444" s="299"/>
      <c r="H444" s="2"/>
      <c r="I444" s="2"/>
      <c r="J444" s="2"/>
      <c r="K444" s="2"/>
      <c r="L444" s="43"/>
      <c r="M444" s="11"/>
      <c r="N444" s="11"/>
      <c r="O444" s="11"/>
      <c r="P444" s="11"/>
      <c r="Q444" s="11"/>
      <c r="R444" s="126" t="s">
        <v>810</v>
      </c>
      <c r="S444" s="236">
        <f>'5療養介護(基本)'!S180:T180</f>
        <v>0.96499999999999997</v>
      </c>
      <c r="T444" s="236"/>
      <c r="U444" s="305"/>
      <c r="V444" s="307"/>
      <c r="W444" s="281"/>
      <c r="X444" s="282"/>
      <c r="Y444" s="282"/>
      <c r="Z444" s="282"/>
      <c r="AA444" s="282"/>
      <c r="AB444" s="247" t="s">
        <v>868</v>
      </c>
      <c r="AC444" s="248"/>
      <c r="AD444" s="248"/>
      <c r="AE444" s="248"/>
      <c r="AF444" s="248"/>
      <c r="AG444" s="248"/>
      <c r="AH444" s="248"/>
      <c r="AI444" s="248"/>
      <c r="AJ444" s="248"/>
      <c r="AK444" s="248"/>
      <c r="AL444" s="53" t="s">
        <v>810</v>
      </c>
      <c r="AM444" s="290">
        <f>AM441</f>
        <v>0.5</v>
      </c>
      <c r="AN444" s="290"/>
      <c r="AO444" s="63"/>
      <c r="AP444" s="63"/>
      <c r="AQ444" s="63"/>
      <c r="AR444" s="117"/>
      <c r="AS444" s="178">
        <f>ROUND(ROUND(ROUND(I443*S444,0)*$U$464,0)*AM444,0)</f>
        <v>106</v>
      </c>
      <c r="AT444" s="82"/>
    </row>
    <row r="445" spans="1:46" ht="17.2" customHeight="1" x14ac:dyDescent="0.3">
      <c r="A445" s="10">
        <v>21</v>
      </c>
      <c r="B445" s="12" t="s">
        <v>174</v>
      </c>
      <c r="C445" s="151" t="s">
        <v>1518</v>
      </c>
      <c r="D445" s="265"/>
      <c r="E445" s="266"/>
      <c r="F445" s="265"/>
      <c r="G445" s="299"/>
      <c r="H445" s="130"/>
      <c r="I445" s="130"/>
      <c r="J445" s="130"/>
      <c r="K445" s="130"/>
      <c r="L445" s="131"/>
      <c r="M445" s="34"/>
      <c r="N445" s="76"/>
      <c r="O445" s="76"/>
      <c r="P445" s="76"/>
      <c r="Q445" s="76"/>
      <c r="R445" s="76"/>
      <c r="S445" s="76"/>
      <c r="T445" s="76"/>
      <c r="U445" s="305"/>
      <c r="V445" s="307"/>
      <c r="W445" s="9"/>
      <c r="X445" s="30"/>
      <c r="Y445" s="105"/>
      <c r="Z445" s="63"/>
      <c r="AA445" s="7"/>
      <c r="AB445" s="7"/>
      <c r="AC445" s="7"/>
      <c r="AD445" s="59"/>
      <c r="AE445" s="59"/>
      <c r="AF445" s="7"/>
      <c r="AG445" s="7"/>
      <c r="AH445" s="7"/>
      <c r="AI445" s="7"/>
      <c r="AJ445" s="7"/>
      <c r="AK445" s="7"/>
      <c r="AL445" s="59"/>
      <c r="AM445" s="249"/>
      <c r="AN445" s="250"/>
      <c r="AO445" s="241" t="s">
        <v>877</v>
      </c>
      <c r="AP445" s="241"/>
      <c r="AQ445" s="241"/>
      <c r="AR445" s="242"/>
      <c r="AS445" s="167">
        <f>ROUND(I443*$U$464,0)-AO448</f>
        <v>214</v>
      </c>
      <c r="AT445" s="82"/>
    </row>
    <row r="446" spans="1:46" ht="17.2" customHeight="1" x14ac:dyDescent="0.3">
      <c r="A446" s="10">
        <v>21</v>
      </c>
      <c r="B446" s="12" t="s">
        <v>175</v>
      </c>
      <c r="C446" s="151" t="s">
        <v>1517</v>
      </c>
      <c r="D446" s="265"/>
      <c r="E446" s="266"/>
      <c r="F446" s="265"/>
      <c r="G446" s="299"/>
      <c r="H446" s="130"/>
      <c r="I446" s="130"/>
      <c r="J446" s="130"/>
      <c r="K446" s="130"/>
      <c r="L446" s="131"/>
      <c r="M446" s="140"/>
      <c r="N446" s="140"/>
      <c r="O446" s="140"/>
      <c r="P446" s="140"/>
      <c r="Q446" s="140"/>
      <c r="R446" s="140"/>
      <c r="S446" s="140"/>
      <c r="T446" s="140"/>
      <c r="U446" s="305"/>
      <c r="V446" s="307"/>
      <c r="W446" s="281" t="s">
        <v>871</v>
      </c>
      <c r="X446" s="282"/>
      <c r="Y446" s="282"/>
      <c r="Z446" s="282"/>
      <c r="AA446" s="283"/>
      <c r="AB446" s="247" t="s">
        <v>870</v>
      </c>
      <c r="AC446" s="248"/>
      <c r="AD446" s="248"/>
      <c r="AE446" s="248"/>
      <c r="AF446" s="248"/>
      <c r="AG446" s="248"/>
      <c r="AH446" s="248"/>
      <c r="AI446" s="248"/>
      <c r="AJ446" s="248"/>
      <c r="AK446" s="248"/>
      <c r="AL446" s="126" t="s">
        <v>810</v>
      </c>
      <c r="AM446" s="255">
        <f>AM443</f>
        <v>0.7</v>
      </c>
      <c r="AN446" s="289"/>
      <c r="AO446" s="262"/>
      <c r="AP446" s="241"/>
      <c r="AQ446" s="241"/>
      <c r="AR446" s="242"/>
      <c r="AS446" s="33">
        <f>ROUND(ROUND(I443*$U$464,0)*AM446,0)-AO448</f>
        <v>148</v>
      </c>
      <c r="AT446" s="82"/>
    </row>
    <row r="447" spans="1:46" ht="17.2" customHeight="1" x14ac:dyDescent="0.3">
      <c r="A447" s="10">
        <v>21</v>
      </c>
      <c r="B447" s="12" t="s">
        <v>176</v>
      </c>
      <c r="C447" s="151" t="s">
        <v>1516</v>
      </c>
      <c r="D447" s="265"/>
      <c r="E447" s="266"/>
      <c r="F447" s="265"/>
      <c r="G447" s="299"/>
      <c r="H447" s="135"/>
      <c r="I447" s="135"/>
      <c r="J447" s="135"/>
      <c r="K447" s="135"/>
      <c r="L447" s="136"/>
      <c r="M447" s="140"/>
      <c r="N447" s="140"/>
      <c r="O447" s="140"/>
      <c r="P447" s="140"/>
      <c r="Q447" s="140"/>
      <c r="R447" s="140"/>
      <c r="S447" s="140"/>
      <c r="T447" s="140"/>
      <c r="U447" s="305"/>
      <c r="V447" s="307"/>
      <c r="W447" s="281"/>
      <c r="X447" s="282"/>
      <c r="Y447" s="282"/>
      <c r="Z447" s="282"/>
      <c r="AA447" s="283"/>
      <c r="AB447" s="247" t="s">
        <v>868</v>
      </c>
      <c r="AC447" s="248"/>
      <c r="AD447" s="248"/>
      <c r="AE447" s="248"/>
      <c r="AF447" s="248"/>
      <c r="AG447" s="248"/>
      <c r="AH447" s="248"/>
      <c r="AI447" s="248"/>
      <c r="AJ447" s="248"/>
      <c r="AK447" s="248"/>
      <c r="AL447" s="53" t="s">
        <v>810</v>
      </c>
      <c r="AM447" s="290">
        <f>AM444</f>
        <v>0.5</v>
      </c>
      <c r="AN447" s="291"/>
      <c r="AO447" s="134"/>
      <c r="AP447" s="130"/>
      <c r="AQ447" s="130"/>
      <c r="AR447" s="131"/>
      <c r="AS447" s="167">
        <f>ROUND(ROUND(I443*$U$464,0)*AM447,0)-AO448</f>
        <v>105</v>
      </c>
      <c r="AT447" s="82"/>
    </row>
    <row r="448" spans="1:46" ht="17.2" customHeight="1" x14ac:dyDescent="0.3">
      <c r="A448" s="10">
        <v>21</v>
      </c>
      <c r="B448" s="12" t="s">
        <v>177</v>
      </c>
      <c r="C448" s="151" t="s">
        <v>1515</v>
      </c>
      <c r="D448" s="265"/>
      <c r="E448" s="266"/>
      <c r="F448" s="265"/>
      <c r="G448" s="299"/>
      <c r="H448" s="2"/>
      <c r="I448" s="2"/>
      <c r="J448" s="36"/>
      <c r="K448" s="36"/>
      <c r="L448" s="43"/>
      <c r="M448" s="239" t="s">
        <v>837</v>
      </c>
      <c r="N448" s="239"/>
      <c r="O448" s="239"/>
      <c r="P448" s="239"/>
      <c r="Q448" s="239"/>
      <c r="R448" s="239"/>
      <c r="S448" s="239"/>
      <c r="T448" s="239"/>
      <c r="U448" s="305"/>
      <c r="V448" s="307"/>
      <c r="W448" s="46"/>
      <c r="X448" s="47"/>
      <c r="Y448" s="7"/>
      <c r="Z448" s="7"/>
      <c r="AA448" s="7"/>
      <c r="AB448" s="7"/>
      <c r="AC448" s="7"/>
      <c r="AD448" s="59"/>
      <c r="AE448" s="59"/>
      <c r="AF448" s="7"/>
      <c r="AG448" s="7"/>
      <c r="AH448" s="7"/>
      <c r="AI448" s="7"/>
      <c r="AJ448" s="7"/>
      <c r="AK448" s="7"/>
      <c r="AL448" s="59"/>
      <c r="AM448" s="249"/>
      <c r="AN448" s="250"/>
      <c r="AO448" s="36">
        <f>AO438</f>
        <v>5</v>
      </c>
      <c r="AP448" s="69" t="s">
        <v>873</v>
      </c>
      <c r="AQ448" s="130"/>
      <c r="AR448" s="131"/>
      <c r="AS448" s="167">
        <f>ROUND(ROUND(I443*S450,0)*$U$464,0)-AO448</f>
        <v>206</v>
      </c>
      <c r="AT448" s="82"/>
    </row>
    <row r="449" spans="1:46" ht="17.2" customHeight="1" x14ac:dyDescent="0.3">
      <c r="A449" s="10">
        <v>21</v>
      </c>
      <c r="B449" s="12" t="s">
        <v>178</v>
      </c>
      <c r="C449" s="151" t="s">
        <v>1514</v>
      </c>
      <c r="D449" s="265"/>
      <c r="E449" s="266"/>
      <c r="F449" s="265"/>
      <c r="G449" s="299"/>
      <c r="H449" s="2"/>
      <c r="I449" s="2"/>
      <c r="J449" s="2"/>
      <c r="K449" s="2"/>
      <c r="L449" s="43"/>
      <c r="M449" s="241"/>
      <c r="N449" s="241"/>
      <c r="O449" s="241"/>
      <c r="P449" s="241"/>
      <c r="Q449" s="241"/>
      <c r="R449" s="241"/>
      <c r="S449" s="241"/>
      <c r="T449" s="241"/>
      <c r="U449" s="305"/>
      <c r="V449" s="307"/>
      <c r="W449" s="281" t="s">
        <v>871</v>
      </c>
      <c r="X449" s="282"/>
      <c r="Y449" s="282"/>
      <c r="Z449" s="282"/>
      <c r="AA449" s="283"/>
      <c r="AB449" s="247" t="s">
        <v>870</v>
      </c>
      <c r="AC449" s="248"/>
      <c r="AD449" s="248"/>
      <c r="AE449" s="248"/>
      <c r="AF449" s="248"/>
      <c r="AG449" s="248"/>
      <c r="AH449" s="248"/>
      <c r="AI449" s="248"/>
      <c r="AJ449" s="248"/>
      <c r="AK449" s="248"/>
      <c r="AL449" s="126" t="s">
        <v>810</v>
      </c>
      <c r="AM449" s="255">
        <f>AM446</f>
        <v>0.7</v>
      </c>
      <c r="AN449" s="289"/>
      <c r="AO449" s="44"/>
      <c r="AP449" s="130"/>
      <c r="AQ449" s="130"/>
      <c r="AR449" s="131"/>
      <c r="AS449" s="167">
        <f>ROUND(ROUND(ROUND(I443*S450,0)*$U$464,0)*AM449,0)-AO448</f>
        <v>143</v>
      </c>
      <c r="AT449" s="82"/>
    </row>
    <row r="450" spans="1:46" ht="17.2" customHeight="1" x14ac:dyDescent="0.3">
      <c r="A450" s="10">
        <v>21</v>
      </c>
      <c r="B450" s="12" t="s">
        <v>179</v>
      </c>
      <c r="C450" s="151" t="s">
        <v>1513</v>
      </c>
      <c r="D450" s="265"/>
      <c r="E450" s="266"/>
      <c r="F450" s="265"/>
      <c r="G450" s="299"/>
      <c r="H450" s="2"/>
      <c r="I450" s="2"/>
      <c r="J450" s="2"/>
      <c r="K450" s="2"/>
      <c r="L450" s="43"/>
      <c r="M450" s="11"/>
      <c r="N450" s="11"/>
      <c r="O450" s="11"/>
      <c r="P450" s="11"/>
      <c r="Q450" s="11"/>
      <c r="R450" s="126" t="s">
        <v>810</v>
      </c>
      <c r="S450" s="236">
        <f>S444</f>
        <v>0.96499999999999997</v>
      </c>
      <c r="T450" s="236"/>
      <c r="U450" s="305"/>
      <c r="V450" s="307"/>
      <c r="W450" s="292"/>
      <c r="X450" s="293"/>
      <c r="Y450" s="293"/>
      <c r="Z450" s="293"/>
      <c r="AA450" s="294"/>
      <c r="AB450" s="247" t="s">
        <v>868</v>
      </c>
      <c r="AC450" s="248"/>
      <c r="AD450" s="248"/>
      <c r="AE450" s="248"/>
      <c r="AF450" s="248"/>
      <c r="AG450" s="248"/>
      <c r="AH450" s="248"/>
      <c r="AI450" s="248"/>
      <c r="AJ450" s="248"/>
      <c r="AK450" s="248"/>
      <c r="AL450" s="59" t="s">
        <v>810</v>
      </c>
      <c r="AM450" s="249">
        <f>AM447</f>
        <v>0.5</v>
      </c>
      <c r="AN450" s="250"/>
      <c r="AO450" s="42"/>
      <c r="AP450" s="149"/>
      <c r="AQ450" s="149"/>
      <c r="AR450" s="150"/>
      <c r="AS450" s="167">
        <f>ROUND(ROUND(ROUND(I443*S450,0)*$U$464,0)*AM450,0)-AO448</f>
        <v>101</v>
      </c>
      <c r="AT450" s="82"/>
    </row>
    <row r="451" spans="1:46" ht="17.2" customHeight="1" x14ac:dyDescent="0.3">
      <c r="A451" s="10">
        <v>21</v>
      </c>
      <c r="B451" s="12" t="s">
        <v>180</v>
      </c>
      <c r="C451" s="151" t="s">
        <v>1512</v>
      </c>
      <c r="D451" s="129"/>
      <c r="E451" s="130"/>
      <c r="F451" s="129"/>
      <c r="G451" s="131"/>
      <c r="H451" s="239" t="s">
        <v>910</v>
      </c>
      <c r="I451" s="239"/>
      <c r="J451" s="239"/>
      <c r="K451" s="239"/>
      <c r="L451" s="240"/>
      <c r="M451" s="34"/>
      <c r="N451" s="76"/>
      <c r="O451" s="76"/>
      <c r="P451" s="76"/>
      <c r="Q451" s="76"/>
      <c r="R451" s="76"/>
      <c r="S451" s="76"/>
      <c r="T451" s="76"/>
      <c r="U451" s="305"/>
      <c r="V451" s="307"/>
      <c r="W451" s="9"/>
      <c r="X451" s="30"/>
      <c r="Y451" s="105"/>
      <c r="Z451" s="63"/>
      <c r="AA451" s="7"/>
      <c r="AB451" s="34"/>
      <c r="AC451" s="34"/>
      <c r="AD451" s="53"/>
      <c r="AE451" s="53"/>
      <c r="AF451" s="34"/>
      <c r="AG451" s="34"/>
      <c r="AH451" s="34"/>
      <c r="AI451" s="34"/>
      <c r="AJ451" s="34"/>
      <c r="AK451" s="34"/>
      <c r="AL451" s="53"/>
      <c r="AM451" s="290"/>
      <c r="AN451" s="290"/>
      <c r="AO451" s="127"/>
      <c r="AP451" s="127"/>
      <c r="AQ451" s="127"/>
      <c r="AR451" s="128"/>
      <c r="AS451" s="178">
        <f>ROUND(I455*$U$464,0)</f>
        <v>201</v>
      </c>
      <c r="AT451" s="82"/>
    </row>
    <row r="452" spans="1:46" ht="17.2" customHeight="1" x14ac:dyDescent="0.3">
      <c r="A452" s="10">
        <v>21</v>
      </c>
      <c r="B452" s="12" t="s">
        <v>181</v>
      </c>
      <c r="C452" s="151" t="s">
        <v>1511</v>
      </c>
      <c r="D452" s="129"/>
      <c r="E452" s="130"/>
      <c r="F452" s="129"/>
      <c r="G452" s="131"/>
      <c r="H452" s="241"/>
      <c r="I452" s="241"/>
      <c r="J452" s="241"/>
      <c r="K452" s="241"/>
      <c r="L452" s="242"/>
      <c r="M452" s="140"/>
      <c r="N452" s="140"/>
      <c r="O452" s="140"/>
      <c r="P452" s="140"/>
      <c r="Q452" s="140"/>
      <c r="R452" s="140"/>
      <c r="S452" s="140"/>
      <c r="T452" s="140"/>
      <c r="U452" s="305"/>
      <c r="V452" s="307"/>
      <c r="W452" s="281" t="s">
        <v>871</v>
      </c>
      <c r="X452" s="282"/>
      <c r="Y452" s="282"/>
      <c r="Z452" s="282"/>
      <c r="AA452" s="282"/>
      <c r="AB452" s="247" t="s">
        <v>870</v>
      </c>
      <c r="AC452" s="248"/>
      <c r="AD452" s="248"/>
      <c r="AE452" s="248"/>
      <c r="AF452" s="248"/>
      <c r="AG452" s="248"/>
      <c r="AH452" s="248"/>
      <c r="AI452" s="248"/>
      <c r="AJ452" s="248"/>
      <c r="AK452" s="248"/>
      <c r="AL452" s="53" t="s">
        <v>810</v>
      </c>
      <c r="AM452" s="290">
        <f>AM449</f>
        <v>0.7</v>
      </c>
      <c r="AN452" s="290"/>
      <c r="AO452" s="127"/>
      <c r="AP452" s="127"/>
      <c r="AQ452" s="127"/>
      <c r="AR452" s="128"/>
      <c r="AS452" s="178">
        <f>ROUND(ROUND(I455*$U$464,0)*AM452,0)</f>
        <v>141</v>
      </c>
      <c r="AT452" s="82"/>
    </row>
    <row r="453" spans="1:46" ht="17.2" customHeight="1" x14ac:dyDescent="0.3">
      <c r="A453" s="10">
        <v>21</v>
      </c>
      <c r="B453" s="12" t="s">
        <v>182</v>
      </c>
      <c r="C453" s="151" t="s">
        <v>1510</v>
      </c>
      <c r="D453" s="129"/>
      <c r="E453" s="130"/>
      <c r="F453" s="129"/>
      <c r="G453" s="131"/>
      <c r="H453" s="130"/>
      <c r="I453" s="130"/>
      <c r="J453" s="130"/>
      <c r="K453" s="130"/>
      <c r="L453" s="131"/>
      <c r="M453" s="140"/>
      <c r="N453" s="140"/>
      <c r="O453" s="140"/>
      <c r="P453" s="140"/>
      <c r="Q453" s="140"/>
      <c r="R453" s="140"/>
      <c r="S453" s="140"/>
      <c r="T453" s="140"/>
      <c r="U453" s="305"/>
      <c r="V453" s="307"/>
      <c r="W453" s="281"/>
      <c r="X453" s="282"/>
      <c r="Y453" s="282"/>
      <c r="Z453" s="282"/>
      <c r="AA453" s="282"/>
      <c r="AB453" s="247" t="s">
        <v>868</v>
      </c>
      <c r="AC453" s="248"/>
      <c r="AD453" s="248"/>
      <c r="AE453" s="248"/>
      <c r="AF453" s="248"/>
      <c r="AG453" s="248"/>
      <c r="AH453" s="248"/>
      <c r="AI453" s="248"/>
      <c r="AJ453" s="248"/>
      <c r="AK453" s="248"/>
      <c r="AL453" s="53" t="s">
        <v>810</v>
      </c>
      <c r="AM453" s="290">
        <f>AM450</f>
        <v>0.5</v>
      </c>
      <c r="AN453" s="290"/>
      <c r="AO453" s="127"/>
      <c r="AP453" s="127"/>
      <c r="AQ453" s="127"/>
      <c r="AR453" s="128"/>
      <c r="AS453" s="178">
        <f>ROUND(ROUND(I455*$U$464,0)*AM453,0)</f>
        <v>101</v>
      </c>
      <c r="AT453" s="82"/>
    </row>
    <row r="454" spans="1:46" ht="17.2" customHeight="1" x14ac:dyDescent="0.3">
      <c r="A454" s="10">
        <v>21</v>
      </c>
      <c r="B454" s="12" t="s">
        <v>183</v>
      </c>
      <c r="C454" s="151" t="s">
        <v>1509</v>
      </c>
      <c r="D454" s="129"/>
      <c r="E454" s="130"/>
      <c r="F454" s="129"/>
      <c r="G454" s="131"/>
      <c r="H454" s="130"/>
      <c r="I454" s="130"/>
      <c r="J454" s="2"/>
      <c r="K454" s="140"/>
      <c r="L454" s="83"/>
      <c r="M454" s="239" t="s">
        <v>837</v>
      </c>
      <c r="N454" s="239"/>
      <c r="O454" s="239"/>
      <c r="P454" s="239"/>
      <c r="Q454" s="239"/>
      <c r="R454" s="239"/>
      <c r="S454" s="239"/>
      <c r="T454" s="239"/>
      <c r="U454" s="305"/>
      <c r="V454" s="307"/>
      <c r="W454" s="46"/>
      <c r="X454" s="47"/>
      <c r="Y454" s="7"/>
      <c r="Z454" s="7"/>
      <c r="AA454" s="7"/>
      <c r="AB454" s="34"/>
      <c r="AC454" s="34"/>
      <c r="AD454" s="53"/>
      <c r="AE454" s="53"/>
      <c r="AF454" s="34"/>
      <c r="AG454" s="34"/>
      <c r="AH454" s="34"/>
      <c r="AI454" s="34"/>
      <c r="AJ454" s="34"/>
      <c r="AK454" s="34"/>
      <c r="AL454" s="53"/>
      <c r="AM454" s="290"/>
      <c r="AN454" s="290"/>
      <c r="AO454" s="127"/>
      <c r="AP454" s="127"/>
      <c r="AQ454" s="127"/>
      <c r="AR454" s="128"/>
      <c r="AS454" s="178">
        <f>ROUND(ROUND(I455*S456,0)*$U$464,0)</f>
        <v>194</v>
      </c>
      <c r="AT454" s="82"/>
    </row>
    <row r="455" spans="1:46" ht="17.2" customHeight="1" x14ac:dyDescent="0.3">
      <c r="A455" s="10">
        <v>21</v>
      </c>
      <c r="B455" s="12" t="s">
        <v>184</v>
      </c>
      <c r="C455" s="151" t="s">
        <v>1508</v>
      </c>
      <c r="D455" s="129"/>
      <c r="E455" s="130"/>
      <c r="F455" s="129"/>
      <c r="G455" s="131"/>
      <c r="H455" s="130"/>
      <c r="I455" s="295">
        <f>'5療養介護(基本)'!I190</f>
        <v>401</v>
      </c>
      <c r="J455" s="295"/>
      <c r="K455" s="2" t="s">
        <v>809</v>
      </c>
      <c r="L455" s="131"/>
      <c r="M455" s="241"/>
      <c r="N455" s="241"/>
      <c r="O455" s="241"/>
      <c r="P455" s="241"/>
      <c r="Q455" s="241"/>
      <c r="R455" s="241"/>
      <c r="S455" s="241"/>
      <c r="T455" s="241"/>
      <c r="U455" s="305"/>
      <c r="V455" s="307"/>
      <c r="W455" s="281" t="s">
        <v>871</v>
      </c>
      <c r="X455" s="282"/>
      <c r="Y455" s="282"/>
      <c r="Z455" s="282"/>
      <c r="AA455" s="282"/>
      <c r="AB455" s="247" t="s">
        <v>870</v>
      </c>
      <c r="AC455" s="248"/>
      <c r="AD455" s="248"/>
      <c r="AE455" s="248"/>
      <c r="AF455" s="248"/>
      <c r="AG455" s="248"/>
      <c r="AH455" s="248"/>
      <c r="AI455" s="248"/>
      <c r="AJ455" s="248"/>
      <c r="AK455" s="248"/>
      <c r="AL455" s="53" t="s">
        <v>810</v>
      </c>
      <c r="AM455" s="290">
        <f>AM452</f>
        <v>0.7</v>
      </c>
      <c r="AN455" s="290"/>
      <c r="AO455" s="127"/>
      <c r="AP455" s="127"/>
      <c r="AQ455" s="127"/>
      <c r="AR455" s="128"/>
      <c r="AS455" s="178">
        <f>ROUND(ROUND(ROUND(I455*S456,0)*$U$464,0)*AM455,0)</f>
        <v>136</v>
      </c>
      <c r="AT455" s="82"/>
    </row>
    <row r="456" spans="1:46" ht="17.2" customHeight="1" x14ac:dyDescent="0.3">
      <c r="A456" s="10">
        <v>21</v>
      </c>
      <c r="B456" s="12" t="s">
        <v>185</v>
      </c>
      <c r="C456" s="151" t="s">
        <v>1507</v>
      </c>
      <c r="D456" s="129"/>
      <c r="E456" s="130"/>
      <c r="F456" s="129"/>
      <c r="G456" s="131"/>
      <c r="H456" s="130"/>
      <c r="I456" s="120"/>
      <c r="J456" s="120"/>
      <c r="K456" s="120"/>
      <c r="L456" s="121"/>
      <c r="M456" s="11"/>
      <c r="N456" s="11"/>
      <c r="O456" s="11"/>
      <c r="P456" s="11"/>
      <c r="Q456" s="11"/>
      <c r="R456" s="126" t="s">
        <v>810</v>
      </c>
      <c r="S456" s="236">
        <f>S450</f>
        <v>0.96499999999999997</v>
      </c>
      <c r="T456" s="236"/>
      <c r="U456" s="305"/>
      <c r="V456" s="307"/>
      <c r="W456" s="281"/>
      <c r="X456" s="282"/>
      <c r="Y456" s="282"/>
      <c r="Z456" s="282"/>
      <c r="AA456" s="282"/>
      <c r="AB456" s="247" t="s">
        <v>868</v>
      </c>
      <c r="AC456" s="248"/>
      <c r="AD456" s="248"/>
      <c r="AE456" s="248"/>
      <c r="AF456" s="248"/>
      <c r="AG456" s="248"/>
      <c r="AH456" s="248"/>
      <c r="AI456" s="248"/>
      <c r="AJ456" s="248"/>
      <c r="AK456" s="248"/>
      <c r="AL456" s="53" t="s">
        <v>810</v>
      </c>
      <c r="AM456" s="290">
        <f>AM453</f>
        <v>0.5</v>
      </c>
      <c r="AN456" s="290"/>
      <c r="AO456" s="63"/>
      <c r="AP456" s="63"/>
      <c r="AQ456" s="63"/>
      <c r="AR456" s="117"/>
      <c r="AS456" s="85">
        <f>ROUND(ROUND(ROUND(I455*S456,0)*$U$464,0)*AM456,0)</f>
        <v>97</v>
      </c>
      <c r="AT456" s="82"/>
    </row>
    <row r="457" spans="1:46" ht="17.2" customHeight="1" x14ac:dyDescent="0.3">
      <c r="A457" s="10">
        <v>21</v>
      </c>
      <c r="B457" s="12" t="s">
        <v>186</v>
      </c>
      <c r="C457" s="151" t="s">
        <v>1506</v>
      </c>
      <c r="D457" s="129"/>
      <c r="E457" s="130"/>
      <c r="F457" s="129"/>
      <c r="G457" s="131"/>
      <c r="H457" s="120"/>
      <c r="I457" s="120"/>
      <c r="J457" s="120"/>
      <c r="K457" s="120"/>
      <c r="L457" s="121"/>
      <c r="M457" s="34"/>
      <c r="N457" s="76"/>
      <c r="O457" s="76"/>
      <c r="P457" s="76"/>
      <c r="Q457" s="76"/>
      <c r="R457" s="76"/>
      <c r="S457" s="76"/>
      <c r="T457" s="76"/>
      <c r="U457" s="107"/>
      <c r="V457" s="307"/>
      <c r="W457" s="9"/>
      <c r="X457" s="30"/>
      <c r="Y457" s="105"/>
      <c r="Z457" s="63"/>
      <c r="AA457" s="7"/>
      <c r="AB457" s="7"/>
      <c r="AC457" s="7"/>
      <c r="AD457" s="59"/>
      <c r="AE457" s="59"/>
      <c r="AF457" s="7"/>
      <c r="AG457" s="7"/>
      <c r="AH457" s="7"/>
      <c r="AI457" s="7"/>
      <c r="AJ457" s="7"/>
      <c r="AK457" s="7"/>
      <c r="AL457" s="59"/>
      <c r="AM457" s="249"/>
      <c r="AN457" s="250"/>
      <c r="AO457" s="241" t="s">
        <v>877</v>
      </c>
      <c r="AP457" s="241"/>
      <c r="AQ457" s="241"/>
      <c r="AR457" s="242"/>
      <c r="AS457" s="167">
        <f>ROUND(I455*$U$464,0)-AO460</f>
        <v>196</v>
      </c>
      <c r="AT457" s="82"/>
    </row>
    <row r="458" spans="1:46" ht="17.2" customHeight="1" x14ac:dyDescent="0.3">
      <c r="A458" s="10">
        <v>21</v>
      </c>
      <c r="B458" s="12" t="s">
        <v>187</v>
      </c>
      <c r="C458" s="151" t="s">
        <v>1505</v>
      </c>
      <c r="D458" s="129"/>
      <c r="E458" s="130"/>
      <c r="F458" s="129"/>
      <c r="G458" s="131"/>
      <c r="H458" s="120"/>
      <c r="I458" s="120"/>
      <c r="J458" s="120"/>
      <c r="K458" s="120"/>
      <c r="L458" s="121"/>
      <c r="M458" s="140"/>
      <c r="N458" s="140"/>
      <c r="O458" s="140"/>
      <c r="P458" s="140"/>
      <c r="Q458" s="140"/>
      <c r="R458" s="140"/>
      <c r="S458" s="140"/>
      <c r="T458" s="140"/>
      <c r="U458" s="107"/>
      <c r="V458" s="307"/>
      <c r="W458" s="281" t="s">
        <v>871</v>
      </c>
      <c r="X458" s="282"/>
      <c r="Y458" s="282"/>
      <c r="Z458" s="282"/>
      <c r="AA458" s="283"/>
      <c r="AB458" s="247" t="s">
        <v>870</v>
      </c>
      <c r="AC458" s="248"/>
      <c r="AD458" s="248"/>
      <c r="AE458" s="248"/>
      <c r="AF458" s="248"/>
      <c r="AG458" s="248"/>
      <c r="AH458" s="248"/>
      <c r="AI458" s="248"/>
      <c r="AJ458" s="248"/>
      <c r="AK458" s="248"/>
      <c r="AL458" s="126" t="s">
        <v>810</v>
      </c>
      <c r="AM458" s="255">
        <f>AM455</f>
        <v>0.7</v>
      </c>
      <c r="AN458" s="289"/>
      <c r="AO458" s="262"/>
      <c r="AP458" s="241"/>
      <c r="AQ458" s="241"/>
      <c r="AR458" s="242"/>
      <c r="AS458" s="167">
        <f>ROUND(ROUND(I455*$U$464,0)*AM458,0)-AO460</f>
        <v>136</v>
      </c>
      <c r="AT458" s="82"/>
    </row>
    <row r="459" spans="1:46" ht="17.2" customHeight="1" x14ac:dyDescent="0.3">
      <c r="A459" s="10">
        <v>21</v>
      </c>
      <c r="B459" s="12" t="s">
        <v>188</v>
      </c>
      <c r="C459" s="151" t="s">
        <v>1504</v>
      </c>
      <c r="D459" s="129"/>
      <c r="E459" s="130"/>
      <c r="F459" s="129"/>
      <c r="G459" s="131"/>
      <c r="H459" s="120"/>
      <c r="I459" s="120"/>
      <c r="J459" s="120"/>
      <c r="K459" s="120"/>
      <c r="L459" s="121"/>
      <c r="M459" s="140"/>
      <c r="N459" s="140"/>
      <c r="O459" s="140"/>
      <c r="P459" s="140"/>
      <c r="Q459" s="140"/>
      <c r="R459" s="140"/>
      <c r="S459" s="140"/>
      <c r="T459" s="140"/>
      <c r="U459" s="107"/>
      <c r="V459" s="307"/>
      <c r="W459" s="281"/>
      <c r="X459" s="282"/>
      <c r="Y459" s="282"/>
      <c r="Z459" s="282"/>
      <c r="AA459" s="283"/>
      <c r="AB459" s="247" t="s">
        <v>868</v>
      </c>
      <c r="AC459" s="248"/>
      <c r="AD459" s="248"/>
      <c r="AE459" s="248"/>
      <c r="AF459" s="248"/>
      <c r="AG459" s="248"/>
      <c r="AH459" s="248"/>
      <c r="AI459" s="248"/>
      <c r="AJ459" s="248"/>
      <c r="AK459" s="248"/>
      <c r="AL459" s="53" t="s">
        <v>810</v>
      </c>
      <c r="AM459" s="290">
        <f>AM456</f>
        <v>0.5</v>
      </c>
      <c r="AN459" s="291"/>
      <c r="AO459" s="134"/>
      <c r="AP459" s="130"/>
      <c r="AQ459" s="130"/>
      <c r="AR459" s="131"/>
      <c r="AS459" s="167">
        <f>ROUND(ROUND(I455*$U$464,0)*AM459,0)-AO460</f>
        <v>96</v>
      </c>
      <c r="AT459" s="82"/>
    </row>
    <row r="460" spans="1:46" ht="17.2" customHeight="1" x14ac:dyDescent="0.3">
      <c r="A460" s="10">
        <v>21</v>
      </c>
      <c r="B460" s="12" t="s">
        <v>189</v>
      </c>
      <c r="C460" s="151" t="s">
        <v>1503</v>
      </c>
      <c r="D460" s="129"/>
      <c r="E460" s="130"/>
      <c r="F460" s="129"/>
      <c r="G460" s="131"/>
      <c r="H460" s="120"/>
      <c r="I460" s="120"/>
      <c r="J460" s="120"/>
      <c r="K460" s="120"/>
      <c r="L460" s="121"/>
      <c r="M460" s="239" t="s">
        <v>837</v>
      </c>
      <c r="N460" s="239"/>
      <c r="O460" s="239"/>
      <c r="P460" s="239"/>
      <c r="Q460" s="239"/>
      <c r="R460" s="239"/>
      <c r="S460" s="239"/>
      <c r="T460" s="239"/>
      <c r="U460" s="107"/>
      <c r="V460" s="307"/>
      <c r="W460" s="46"/>
      <c r="X460" s="47"/>
      <c r="Y460" s="7"/>
      <c r="Z460" s="7"/>
      <c r="AA460" s="7"/>
      <c r="AB460" s="7"/>
      <c r="AC460" s="7"/>
      <c r="AD460" s="59"/>
      <c r="AE460" s="59"/>
      <c r="AF460" s="7"/>
      <c r="AG460" s="7"/>
      <c r="AH460" s="7"/>
      <c r="AI460" s="7"/>
      <c r="AJ460" s="7"/>
      <c r="AK460" s="7"/>
      <c r="AL460" s="59"/>
      <c r="AM460" s="249"/>
      <c r="AN460" s="250"/>
      <c r="AO460" s="36">
        <f>AO448</f>
        <v>5</v>
      </c>
      <c r="AP460" s="69" t="s">
        <v>873</v>
      </c>
      <c r="AQ460" s="130"/>
      <c r="AR460" s="131"/>
      <c r="AS460" s="167">
        <f>ROUND(ROUND(I455*S462,0)*$U$464,0)-AO460</f>
        <v>189</v>
      </c>
      <c r="AT460" s="82"/>
    </row>
    <row r="461" spans="1:46" ht="17.2" customHeight="1" x14ac:dyDescent="0.3">
      <c r="A461" s="10">
        <v>21</v>
      </c>
      <c r="B461" s="12" t="s">
        <v>190</v>
      </c>
      <c r="C461" s="151" t="s">
        <v>1502</v>
      </c>
      <c r="D461" s="129"/>
      <c r="E461" s="130"/>
      <c r="F461" s="129"/>
      <c r="G461" s="131"/>
      <c r="H461" s="120"/>
      <c r="I461" s="120"/>
      <c r="J461" s="120"/>
      <c r="K461" s="120"/>
      <c r="L461" s="121"/>
      <c r="M461" s="241"/>
      <c r="N461" s="241"/>
      <c r="O461" s="241"/>
      <c r="P461" s="241"/>
      <c r="Q461" s="241"/>
      <c r="R461" s="241"/>
      <c r="S461" s="241"/>
      <c r="T461" s="241"/>
      <c r="U461" s="107"/>
      <c r="V461" s="307"/>
      <c r="W461" s="281" t="s">
        <v>871</v>
      </c>
      <c r="X461" s="282"/>
      <c r="Y461" s="282"/>
      <c r="Z461" s="282"/>
      <c r="AA461" s="283"/>
      <c r="AB461" s="247" t="s">
        <v>870</v>
      </c>
      <c r="AC461" s="248"/>
      <c r="AD461" s="248"/>
      <c r="AE461" s="248"/>
      <c r="AF461" s="248"/>
      <c r="AG461" s="248"/>
      <c r="AH461" s="248"/>
      <c r="AI461" s="248"/>
      <c r="AJ461" s="248"/>
      <c r="AK461" s="248"/>
      <c r="AL461" s="126" t="s">
        <v>810</v>
      </c>
      <c r="AM461" s="255">
        <f>AM458</f>
        <v>0.7</v>
      </c>
      <c r="AN461" s="289"/>
      <c r="AO461" s="44"/>
      <c r="AP461" s="130"/>
      <c r="AQ461" s="130"/>
      <c r="AR461" s="131"/>
      <c r="AS461" s="167">
        <f>ROUND(ROUND(ROUND(I455*S462,0)*$U$464,0)*AM461,0)-AO460</f>
        <v>131</v>
      </c>
      <c r="AT461" s="82"/>
    </row>
    <row r="462" spans="1:46" ht="17.2" customHeight="1" x14ac:dyDescent="0.3">
      <c r="A462" s="10">
        <v>21</v>
      </c>
      <c r="B462" s="12" t="s">
        <v>191</v>
      </c>
      <c r="C462" s="151" t="s">
        <v>1501</v>
      </c>
      <c r="D462" s="129"/>
      <c r="E462" s="130"/>
      <c r="F462" s="129"/>
      <c r="G462" s="131"/>
      <c r="H462" s="120"/>
      <c r="I462" s="120"/>
      <c r="J462" s="120"/>
      <c r="K462" s="120"/>
      <c r="L462" s="121"/>
      <c r="M462" s="11"/>
      <c r="N462" s="11"/>
      <c r="O462" s="11"/>
      <c r="P462" s="11"/>
      <c r="Q462" s="11"/>
      <c r="R462" s="126" t="s">
        <v>810</v>
      </c>
      <c r="S462" s="236">
        <f>S456</f>
        <v>0.96499999999999997</v>
      </c>
      <c r="T462" s="236"/>
      <c r="U462" s="107"/>
      <c r="V462" s="307"/>
      <c r="W462" s="292"/>
      <c r="X462" s="293"/>
      <c r="Y462" s="293"/>
      <c r="Z462" s="293"/>
      <c r="AA462" s="294"/>
      <c r="AB462" s="247" t="s">
        <v>868</v>
      </c>
      <c r="AC462" s="248"/>
      <c r="AD462" s="248"/>
      <c r="AE462" s="248"/>
      <c r="AF462" s="248"/>
      <c r="AG462" s="248"/>
      <c r="AH462" s="248"/>
      <c r="AI462" s="248"/>
      <c r="AJ462" s="248"/>
      <c r="AK462" s="248"/>
      <c r="AL462" s="59" t="s">
        <v>810</v>
      </c>
      <c r="AM462" s="249">
        <f>AM459</f>
        <v>0.5</v>
      </c>
      <c r="AN462" s="250"/>
      <c r="AO462" s="42"/>
      <c r="AP462" s="149"/>
      <c r="AQ462" s="149"/>
      <c r="AR462" s="150"/>
      <c r="AS462" s="33">
        <f>ROUND(ROUND(ROUND(I455*S462,0)*$U$464,0)*AM462,0)-AO460</f>
        <v>92</v>
      </c>
      <c r="AT462" s="82"/>
    </row>
    <row r="463" spans="1:46" ht="17.2" customHeight="1" x14ac:dyDescent="0.3">
      <c r="A463" s="10">
        <v>21</v>
      </c>
      <c r="B463" s="12" t="s">
        <v>192</v>
      </c>
      <c r="C463" s="151" t="s">
        <v>1500</v>
      </c>
      <c r="D463" s="129"/>
      <c r="E463" s="130"/>
      <c r="F463" s="129"/>
      <c r="G463" s="131"/>
      <c r="H463" s="239" t="s">
        <v>897</v>
      </c>
      <c r="I463" s="239"/>
      <c r="J463" s="239"/>
      <c r="K463" s="239"/>
      <c r="L463" s="240"/>
      <c r="M463" s="34"/>
      <c r="N463" s="76"/>
      <c r="O463" s="76"/>
      <c r="P463" s="76"/>
      <c r="Q463" s="76"/>
      <c r="R463" s="76"/>
      <c r="S463" s="76"/>
      <c r="T463" s="76"/>
      <c r="U463" s="296" t="s">
        <v>810</v>
      </c>
      <c r="V463" s="303"/>
      <c r="W463" s="9"/>
      <c r="X463" s="30"/>
      <c r="Y463" s="105"/>
      <c r="Z463" s="63"/>
      <c r="AA463" s="7"/>
      <c r="AB463" s="34"/>
      <c r="AC463" s="34"/>
      <c r="AD463" s="53"/>
      <c r="AE463" s="53"/>
      <c r="AF463" s="34"/>
      <c r="AG463" s="34"/>
      <c r="AH463" s="34"/>
      <c r="AI463" s="34"/>
      <c r="AJ463" s="34"/>
      <c r="AK463" s="34"/>
      <c r="AL463" s="53"/>
      <c r="AM463" s="290"/>
      <c r="AN463" s="290"/>
      <c r="AO463" s="127"/>
      <c r="AP463" s="127"/>
      <c r="AQ463" s="127"/>
      <c r="AR463" s="128"/>
      <c r="AS463" s="178">
        <f>ROUND(I467*$U$464,0)</f>
        <v>187</v>
      </c>
      <c r="AT463" s="82"/>
    </row>
    <row r="464" spans="1:46" ht="17.2" customHeight="1" x14ac:dyDescent="0.3">
      <c r="A464" s="10">
        <v>21</v>
      </c>
      <c r="B464" s="12" t="s">
        <v>193</v>
      </c>
      <c r="C464" s="151" t="s">
        <v>1499</v>
      </c>
      <c r="D464" s="129"/>
      <c r="E464" s="130"/>
      <c r="F464" s="129"/>
      <c r="G464" s="131"/>
      <c r="H464" s="241"/>
      <c r="I464" s="241"/>
      <c r="J464" s="241"/>
      <c r="K464" s="241"/>
      <c r="L464" s="242"/>
      <c r="M464" s="140"/>
      <c r="N464" s="140"/>
      <c r="O464" s="140"/>
      <c r="P464" s="140"/>
      <c r="Q464" s="140"/>
      <c r="R464" s="140"/>
      <c r="S464" s="140"/>
      <c r="T464" s="140"/>
      <c r="U464" s="287">
        <f>U392</f>
        <v>0.5</v>
      </c>
      <c r="V464" s="288"/>
      <c r="W464" s="281" t="s">
        <v>871</v>
      </c>
      <c r="X464" s="282"/>
      <c r="Y464" s="282"/>
      <c r="Z464" s="282"/>
      <c r="AA464" s="282"/>
      <c r="AB464" s="247" t="s">
        <v>870</v>
      </c>
      <c r="AC464" s="248"/>
      <c r="AD464" s="248"/>
      <c r="AE464" s="248"/>
      <c r="AF464" s="248"/>
      <c r="AG464" s="248"/>
      <c r="AH464" s="248"/>
      <c r="AI464" s="248"/>
      <c r="AJ464" s="248"/>
      <c r="AK464" s="248"/>
      <c r="AL464" s="53" t="s">
        <v>810</v>
      </c>
      <c r="AM464" s="290">
        <f>AM461</f>
        <v>0.7</v>
      </c>
      <c r="AN464" s="290"/>
      <c r="AO464" s="127"/>
      <c r="AP464" s="127"/>
      <c r="AQ464" s="127"/>
      <c r="AR464" s="128"/>
      <c r="AS464" s="178">
        <f>ROUND(ROUND(I467*$U$464,0)*AM464,0)</f>
        <v>131</v>
      </c>
      <c r="AT464" s="82"/>
    </row>
    <row r="465" spans="1:46" ht="17.2" customHeight="1" x14ac:dyDescent="0.3">
      <c r="A465" s="10">
        <v>21</v>
      </c>
      <c r="B465" s="12" t="s">
        <v>194</v>
      </c>
      <c r="C465" s="151" t="s">
        <v>1498</v>
      </c>
      <c r="D465" s="129"/>
      <c r="E465" s="130"/>
      <c r="F465" s="129"/>
      <c r="G465" s="131"/>
      <c r="H465" s="2"/>
      <c r="I465" s="2"/>
      <c r="J465" s="2"/>
      <c r="K465" s="2"/>
      <c r="L465" s="43"/>
      <c r="M465" s="140"/>
      <c r="N465" s="140"/>
      <c r="O465" s="140"/>
      <c r="P465" s="140"/>
      <c r="Q465" s="140"/>
      <c r="R465" s="140"/>
      <c r="S465" s="140"/>
      <c r="T465" s="140"/>
      <c r="U465" s="90"/>
      <c r="V465" s="89"/>
      <c r="W465" s="281"/>
      <c r="X465" s="282"/>
      <c r="Y465" s="282"/>
      <c r="Z465" s="282"/>
      <c r="AA465" s="282"/>
      <c r="AB465" s="247" t="s">
        <v>868</v>
      </c>
      <c r="AC465" s="248"/>
      <c r="AD465" s="248"/>
      <c r="AE465" s="248"/>
      <c r="AF465" s="248"/>
      <c r="AG465" s="248"/>
      <c r="AH465" s="248"/>
      <c r="AI465" s="248"/>
      <c r="AJ465" s="248"/>
      <c r="AK465" s="248"/>
      <c r="AL465" s="53" t="s">
        <v>810</v>
      </c>
      <c r="AM465" s="290">
        <f>AM462</f>
        <v>0.5</v>
      </c>
      <c r="AN465" s="290"/>
      <c r="AO465" s="127"/>
      <c r="AP465" s="127"/>
      <c r="AQ465" s="127"/>
      <c r="AR465" s="128"/>
      <c r="AS465" s="178">
        <f>ROUND(ROUND(I467*$U$464,0)*AM465,0)</f>
        <v>94</v>
      </c>
      <c r="AT465" s="82"/>
    </row>
    <row r="466" spans="1:46" ht="17.2" customHeight="1" x14ac:dyDescent="0.3">
      <c r="A466" s="10">
        <v>21</v>
      </c>
      <c r="B466" s="12" t="s">
        <v>195</v>
      </c>
      <c r="C466" s="151" t="s">
        <v>1497</v>
      </c>
      <c r="D466" s="129"/>
      <c r="E466" s="130"/>
      <c r="F466" s="129"/>
      <c r="G466" s="131"/>
      <c r="H466" s="2"/>
      <c r="I466" s="2"/>
      <c r="J466" s="2"/>
      <c r="K466" s="140"/>
      <c r="L466" s="83"/>
      <c r="M466" s="239" t="s">
        <v>837</v>
      </c>
      <c r="N466" s="239"/>
      <c r="O466" s="239"/>
      <c r="P466" s="239"/>
      <c r="Q466" s="239"/>
      <c r="R466" s="239"/>
      <c r="S466" s="239"/>
      <c r="T466" s="239"/>
      <c r="U466" s="88"/>
      <c r="V466" s="108"/>
      <c r="W466" s="46"/>
      <c r="X466" s="47"/>
      <c r="Y466" s="7"/>
      <c r="Z466" s="7"/>
      <c r="AA466" s="7"/>
      <c r="AB466" s="34"/>
      <c r="AC466" s="34"/>
      <c r="AD466" s="53"/>
      <c r="AE466" s="53"/>
      <c r="AF466" s="34"/>
      <c r="AG466" s="34"/>
      <c r="AH466" s="34"/>
      <c r="AI466" s="34"/>
      <c r="AJ466" s="34"/>
      <c r="AK466" s="34"/>
      <c r="AL466" s="53"/>
      <c r="AM466" s="290"/>
      <c r="AN466" s="290"/>
      <c r="AO466" s="127"/>
      <c r="AP466" s="127"/>
      <c r="AQ466" s="127"/>
      <c r="AR466" s="128"/>
      <c r="AS466" s="178">
        <f>ROUND(ROUND(I467*S468,0)*$U$464,0)</f>
        <v>181</v>
      </c>
      <c r="AT466" s="82"/>
    </row>
    <row r="467" spans="1:46" ht="17.2" customHeight="1" x14ac:dyDescent="0.3">
      <c r="A467" s="10">
        <v>21</v>
      </c>
      <c r="B467" s="12" t="s">
        <v>196</v>
      </c>
      <c r="C467" s="151" t="s">
        <v>1496</v>
      </c>
      <c r="D467" s="129"/>
      <c r="E467" s="130"/>
      <c r="F467" s="129"/>
      <c r="G467" s="131"/>
      <c r="H467" s="2"/>
      <c r="I467" s="295">
        <f>'5療養介護(基本)'!I202</f>
        <v>374</v>
      </c>
      <c r="J467" s="295"/>
      <c r="K467" s="2" t="s">
        <v>809</v>
      </c>
      <c r="L467" s="43"/>
      <c r="M467" s="241"/>
      <c r="N467" s="241"/>
      <c r="O467" s="241"/>
      <c r="P467" s="241"/>
      <c r="Q467" s="241"/>
      <c r="R467" s="241"/>
      <c r="S467" s="241"/>
      <c r="T467" s="241"/>
      <c r="U467" s="44"/>
      <c r="V467" s="43"/>
      <c r="W467" s="281" t="s">
        <v>871</v>
      </c>
      <c r="X467" s="282"/>
      <c r="Y467" s="282"/>
      <c r="Z467" s="282"/>
      <c r="AA467" s="282"/>
      <c r="AB467" s="247" t="s">
        <v>870</v>
      </c>
      <c r="AC467" s="248"/>
      <c r="AD467" s="248"/>
      <c r="AE467" s="248"/>
      <c r="AF467" s="248"/>
      <c r="AG467" s="248"/>
      <c r="AH467" s="248"/>
      <c r="AI467" s="248"/>
      <c r="AJ467" s="248"/>
      <c r="AK467" s="248"/>
      <c r="AL467" s="53" t="s">
        <v>810</v>
      </c>
      <c r="AM467" s="290">
        <f>AM464</f>
        <v>0.7</v>
      </c>
      <c r="AN467" s="290"/>
      <c r="AO467" s="127"/>
      <c r="AP467" s="127"/>
      <c r="AQ467" s="127"/>
      <c r="AR467" s="128"/>
      <c r="AS467" s="178">
        <f>ROUND(ROUND(ROUND(I467*S468,0)*$U$464,0)*AM467,0)</f>
        <v>127</v>
      </c>
      <c r="AT467" s="82"/>
    </row>
    <row r="468" spans="1:46" ht="17.2" customHeight="1" x14ac:dyDescent="0.3">
      <c r="A468" s="10">
        <v>21</v>
      </c>
      <c r="B468" s="12" t="s">
        <v>197</v>
      </c>
      <c r="C468" s="151" t="s">
        <v>1495</v>
      </c>
      <c r="D468" s="129"/>
      <c r="E468" s="130"/>
      <c r="F468" s="129"/>
      <c r="G468" s="131"/>
      <c r="H468" s="2"/>
      <c r="I468" s="2"/>
      <c r="J468" s="2"/>
      <c r="K468" s="2"/>
      <c r="L468" s="43"/>
      <c r="M468" s="11"/>
      <c r="N468" s="11"/>
      <c r="O468" s="11"/>
      <c r="P468" s="11"/>
      <c r="Q468" s="11"/>
      <c r="R468" s="126" t="s">
        <v>810</v>
      </c>
      <c r="S468" s="236">
        <f>S462</f>
        <v>0.96499999999999997</v>
      </c>
      <c r="T468" s="236"/>
      <c r="U468" s="44"/>
      <c r="V468" s="43"/>
      <c r="W468" s="281"/>
      <c r="X468" s="282"/>
      <c r="Y468" s="282"/>
      <c r="Z468" s="282"/>
      <c r="AA468" s="282"/>
      <c r="AB468" s="247" t="s">
        <v>868</v>
      </c>
      <c r="AC468" s="248"/>
      <c r="AD468" s="248"/>
      <c r="AE468" s="248"/>
      <c r="AF468" s="248"/>
      <c r="AG468" s="248"/>
      <c r="AH468" s="248"/>
      <c r="AI468" s="248"/>
      <c r="AJ468" s="248"/>
      <c r="AK468" s="248"/>
      <c r="AL468" s="53" t="s">
        <v>810</v>
      </c>
      <c r="AM468" s="290">
        <f>AM465</f>
        <v>0.5</v>
      </c>
      <c r="AN468" s="290"/>
      <c r="AO468" s="63"/>
      <c r="AP468" s="63"/>
      <c r="AQ468" s="63"/>
      <c r="AR468" s="117"/>
      <c r="AS468" s="178">
        <f>ROUND(ROUND(ROUND(I467*S468,0)*$U$464,0)*AM468,0)</f>
        <v>91</v>
      </c>
      <c r="AT468" s="82"/>
    </row>
    <row r="469" spans="1:46" ht="17.2" customHeight="1" x14ac:dyDescent="0.3">
      <c r="A469" s="10">
        <v>21</v>
      </c>
      <c r="B469" s="12" t="s">
        <v>198</v>
      </c>
      <c r="C469" s="151" t="s">
        <v>1494</v>
      </c>
      <c r="D469" s="129"/>
      <c r="E469" s="130"/>
      <c r="F469" s="129"/>
      <c r="G469" s="131"/>
      <c r="H469" s="2"/>
      <c r="I469" s="2"/>
      <c r="J469" s="2"/>
      <c r="K469" s="2"/>
      <c r="L469" s="43"/>
      <c r="M469" s="34"/>
      <c r="N469" s="76"/>
      <c r="O469" s="76"/>
      <c r="P469" s="76"/>
      <c r="Q469" s="76"/>
      <c r="R469" s="76"/>
      <c r="S469" s="76"/>
      <c r="T469" s="76"/>
      <c r="U469" s="44"/>
      <c r="V469" s="43"/>
      <c r="W469" s="9"/>
      <c r="X469" s="30"/>
      <c r="Y469" s="105"/>
      <c r="Z469" s="63"/>
      <c r="AA469" s="7"/>
      <c r="AB469" s="7"/>
      <c r="AC469" s="7"/>
      <c r="AD469" s="59"/>
      <c r="AE469" s="59"/>
      <c r="AF469" s="7"/>
      <c r="AG469" s="7"/>
      <c r="AH469" s="7"/>
      <c r="AI469" s="7"/>
      <c r="AJ469" s="7"/>
      <c r="AK469" s="7"/>
      <c r="AL469" s="59"/>
      <c r="AM469" s="249"/>
      <c r="AN469" s="250"/>
      <c r="AO469" s="241" t="s">
        <v>877</v>
      </c>
      <c r="AP469" s="241"/>
      <c r="AQ469" s="241"/>
      <c r="AR469" s="242"/>
      <c r="AS469" s="167">
        <f>ROUND(I467*$U$464,0)-AO472</f>
        <v>182</v>
      </c>
      <c r="AT469" s="82"/>
    </row>
    <row r="470" spans="1:46" ht="17.2" customHeight="1" x14ac:dyDescent="0.3">
      <c r="A470" s="10">
        <v>21</v>
      </c>
      <c r="B470" s="12" t="s">
        <v>199</v>
      </c>
      <c r="C470" s="151" t="s">
        <v>1493</v>
      </c>
      <c r="D470" s="129"/>
      <c r="E470" s="130"/>
      <c r="F470" s="129"/>
      <c r="G470" s="131"/>
      <c r="H470" s="2"/>
      <c r="I470" s="2"/>
      <c r="J470" s="2"/>
      <c r="K470" s="2"/>
      <c r="L470" s="43"/>
      <c r="M470" s="140"/>
      <c r="N470" s="140"/>
      <c r="O470" s="140"/>
      <c r="P470" s="140"/>
      <c r="Q470" s="140"/>
      <c r="R470" s="140"/>
      <c r="S470" s="140"/>
      <c r="T470" s="140"/>
      <c r="U470" s="90"/>
      <c r="V470" s="89"/>
      <c r="W470" s="281" t="s">
        <v>871</v>
      </c>
      <c r="X470" s="282"/>
      <c r="Y470" s="282"/>
      <c r="Z470" s="282"/>
      <c r="AA470" s="283"/>
      <c r="AB470" s="247" t="s">
        <v>870</v>
      </c>
      <c r="AC470" s="248"/>
      <c r="AD470" s="248"/>
      <c r="AE470" s="248"/>
      <c r="AF470" s="248"/>
      <c r="AG470" s="248"/>
      <c r="AH470" s="248"/>
      <c r="AI470" s="248"/>
      <c r="AJ470" s="248"/>
      <c r="AK470" s="248"/>
      <c r="AL470" s="126" t="s">
        <v>810</v>
      </c>
      <c r="AM470" s="255">
        <f>AM467</f>
        <v>0.7</v>
      </c>
      <c r="AN470" s="289"/>
      <c r="AO470" s="262"/>
      <c r="AP470" s="241"/>
      <c r="AQ470" s="241"/>
      <c r="AR470" s="242"/>
      <c r="AS470" s="167">
        <f>ROUND(ROUND(I467*$U$464,0)*AM470,0)-AO472</f>
        <v>126</v>
      </c>
      <c r="AT470" s="82"/>
    </row>
    <row r="471" spans="1:46" ht="17.2" customHeight="1" x14ac:dyDescent="0.3">
      <c r="A471" s="10">
        <v>21</v>
      </c>
      <c r="B471" s="12" t="s">
        <v>200</v>
      </c>
      <c r="C471" s="151" t="s">
        <v>1492</v>
      </c>
      <c r="D471" s="129"/>
      <c r="E471" s="130"/>
      <c r="F471" s="129"/>
      <c r="G471" s="131"/>
      <c r="H471" s="2"/>
      <c r="I471" s="2"/>
      <c r="J471" s="2"/>
      <c r="K471" s="2"/>
      <c r="L471" s="43"/>
      <c r="M471" s="140"/>
      <c r="N471" s="140"/>
      <c r="O471" s="140"/>
      <c r="P471" s="140"/>
      <c r="Q471" s="140"/>
      <c r="R471" s="140"/>
      <c r="S471" s="140"/>
      <c r="T471" s="140"/>
      <c r="U471" s="90"/>
      <c r="V471" s="89"/>
      <c r="W471" s="281"/>
      <c r="X471" s="282"/>
      <c r="Y471" s="282"/>
      <c r="Z471" s="282"/>
      <c r="AA471" s="283"/>
      <c r="AB471" s="247" t="s">
        <v>868</v>
      </c>
      <c r="AC471" s="248"/>
      <c r="AD471" s="248"/>
      <c r="AE471" s="248"/>
      <c r="AF471" s="248"/>
      <c r="AG471" s="248"/>
      <c r="AH471" s="248"/>
      <c r="AI471" s="248"/>
      <c r="AJ471" s="248"/>
      <c r="AK471" s="248"/>
      <c r="AL471" s="53" t="s">
        <v>810</v>
      </c>
      <c r="AM471" s="290">
        <f>AM468</f>
        <v>0.5</v>
      </c>
      <c r="AN471" s="291"/>
      <c r="AO471" s="134"/>
      <c r="AP471" s="130"/>
      <c r="AQ471" s="130"/>
      <c r="AR471" s="131"/>
      <c r="AS471" s="167">
        <f>ROUND(ROUND(I467*$U$464,0)*AM471,0)-AO472</f>
        <v>89</v>
      </c>
      <c r="AT471" s="82"/>
    </row>
    <row r="472" spans="1:46" ht="17.2" customHeight="1" x14ac:dyDescent="0.3">
      <c r="A472" s="10">
        <v>21</v>
      </c>
      <c r="B472" s="12" t="s">
        <v>201</v>
      </c>
      <c r="C472" s="151" t="s">
        <v>1491</v>
      </c>
      <c r="D472" s="129"/>
      <c r="E472" s="130"/>
      <c r="F472" s="129"/>
      <c r="G472" s="131"/>
      <c r="H472" s="2"/>
      <c r="I472" s="2"/>
      <c r="J472" s="36"/>
      <c r="K472" s="36"/>
      <c r="L472" s="43"/>
      <c r="M472" s="239" t="s">
        <v>837</v>
      </c>
      <c r="N472" s="239"/>
      <c r="O472" s="239"/>
      <c r="P472" s="239"/>
      <c r="Q472" s="239"/>
      <c r="R472" s="239"/>
      <c r="S472" s="239"/>
      <c r="T472" s="239"/>
      <c r="U472" s="88"/>
      <c r="V472" s="108"/>
      <c r="W472" s="46"/>
      <c r="X472" s="47"/>
      <c r="Y472" s="7"/>
      <c r="Z472" s="7"/>
      <c r="AA472" s="7"/>
      <c r="AB472" s="7"/>
      <c r="AC472" s="7"/>
      <c r="AD472" s="59"/>
      <c r="AE472" s="59"/>
      <c r="AF472" s="7"/>
      <c r="AG472" s="7"/>
      <c r="AH472" s="7"/>
      <c r="AI472" s="7"/>
      <c r="AJ472" s="7"/>
      <c r="AK472" s="7"/>
      <c r="AL472" s="59"/>
      <c r="AM472" s="249"/>
      <c r="AN472" s="250"/>
      <c r="AO472" s="36">
        <f>AO460</f>
        <v>5</v>
      </c>
      <c r="AP472" s="69" t="s">
        <v>873</v>
      </c>
      <c r="AQ472" s="130"/>
      <c r="AR472" s="131"/>
      <c r="AS472" s="167">
        <f>ROUND(ROUND(I467*S474,0)*$U$464,0)-AO472</f>
        <v>176</v>
      </c>
      <c r="AT472" s="82"/>
    </row>
    <row r="473" spans="1:46" ht="17.2" customHeight="1" x14ac:dyDescent="0.3">
      <c r="A473" s="10">
        <v>21</v>
      </c>
      <c r="B473" s="12" t="s">
        <v>202</v>
      </c>
      <c r="C473" s="151" t="s">
        <v>1490</v>
      </c>
      <c r="D473" s="129"/>
      <c r="E473" s="130"/>
      <c r="F473" s="129"/>
      <c r="G473" s="131"/>
      <c r="H473" s="2"/>
      <c r="I473" s="2"/>
      <c r="J473" s="2"/>
      <c r="K473" s="2"/>
      <c r="L473" s="43"/>
      <c r="M473" s="241"/>
      <c r="N473" s="241"/>
      <c r="O473" s="241"/>
      <c r="P473" s="241"/>
      <c r="Q473" s="241"/>
      <c r="R473" s="241"/>
      <c r="S473" s="241"/>
      <c r="T473" s="241"/>
      <c r="U473" s="44"/>
      <c r="V473" s="43"/>
      <c r="W473" s="281" t="s">
        <v>871</v>
      </c>
      <c r="X473" s="282"/>
      <c r="Y473" s="282"/>
      <c r="Z473" s="282"/>
      <c r="AA473" s="283"/>
      <c r="AB473" s="247" t="s">
        <v>870</v>
      </c>
      <c r="AC473" s="248"/>
      <c r="AD473" s="248"/>
      <c r="AE473" s="248"/>
      <c r="AF473" s="248"/>
      <c r="AG473" s="248"/>
      <c r="AH473" s="248"/>
      <c r="AI473" s="248"/>
      <c r="AJ473" s="248"/>
      <c r="AK473" s="248"/>
      <c r="AL473" s="126" t="s">
        <v>810</v>
      </c>
      <c r="AM473" s="255">
        <f>AM470</f>
        <v>0.7</v>
      </c>
      <c r="AN473" s="289"/>
      <c r="AO473" s="44"/>
      <c r="AP473" s="130"/>
      <c r="AQ473" s="130"/>
      <c r="AR473" s="131"/>
      <c r="AS473" s="167">
        <f>ROUND(ROUND(ROUND(I467*S474,0)*$U$464,0)*AM473,0)-AO472</f>
        <v>122</v>
      </c>
      <c r="AT473" s="82"/>
    </row>
    <row r="474" spans="1:46" ht="17.2" customHeight="1" x14ac:dyDescent="0.3">
      <c r="A474" s="10">
        <v>21</v>
      </c>
      <c r="B474" s="12" t="s">
        <v>203</v>
      </c>
      <c r="C474" s="151" t="s">
        <v>1489</v>
      </c>
      <c r="D474" s="129"/>
      <c r="E474" s="130"/>
      <c r="F474" s="129"/>
      <c r="G474" s="131"/>
      <c r="H474" s="2"/>
      <c r="I474" s="2"/>
      <c r="J474" s="2"/>
      <c r="K474" s="2"/>
      <c r="L474" s="43"/>
      <c r="M474" s="11"/>
      <c r="N474" s="11"/>
      <c r="O474" s="11"/>
      <c r="P474" s="11"/>
      <c r="Q474" s="11"/>
      <c r="R474" s="126" t="s">
        <v>810</v>
      </c>
      <c r="S474" s="236">
        <f>S468</f>
        <v>0.96499999999999997</v>
      </c>
      <c r="T474" s="236"/>
      <c r="U474" s="44"/>
      <c r="V474" s="43"/>
      <c r="W474" s="292"/>
      <c r="X474" s="293"/>
      <c r="Y474" s="293"/>
      <c r="Z474" s="293"/>
      <c r="AA474" s="294"/>
      <c r="AB474" s="247" t="s">
        <v>868</v>
      </c>
      <c r="AC474" s="248"/>
      <c r="AD474" s="248"/>
      <c r="AE474" s="248"/>
      <c r="AF474" s="248"/>
      <c r="AG474" s="248"/>
      <c r="AH474" s="248"/>
      <c r="AI474" s="248"/>
      <c r="AJ474" s="248"/>
      <c r="AK474" s="248"/>
      <c r="AL474" s="59" t="s">
        <v>810</v>
      </c>
      <c r="AM474" s="249">
        <f>AM471</f>
        <v>0.5</v>
      </c>
      <c r="AN474" s="250"/>
      <c r="AO474" s="42"/>
      <c r="AP474" s="149"/>
      <c r="AQ474" s="149"/>
      <c r="AR474" s="150"/>
      <c r="AS474" s="167">
        <f>ROUND(ROUND(ROUND(I467*S474,0)*$U$464,0)*AM474,0)-AO472</f>
        <v>86</v>
      </c>
      <c r="AT474" s="82"/>
    </row>
    <row r="475" spans="1:46" ht="17.2" customHeight="1" x14ac:dyDescent="0.3">
      <c r="A475" s="10">
        <v>21</v>
      </c>
      <c r="B475" s="12" t="s">
        <v>204</v>
      </c>
      <c r="C475" s="151" t="s">
        <v>1488</v>
      </c>
      <c r="D475" s="129"/>
      <c r="E475" s="130"/>
      <c r="F475" s="129"/>
      <c r="G475" s="131"/>
      <c r="H475" s="239" t="s">
        <v>884</v>
      </c>
      <c r="I475" s="239"/>
      <c r="J475" s="239"/>
      <c r="K475" s="239"/>
      <c r="L475" s="240"/>
      <c r="M475" s="34"/>
      <c r="N475" s="76"/>
      <c r="O475" s="76"/>
      <c r="P475" s="76"/>
      <c r="Q475" s="76"/>
      <c r="R475" s="76"/>
      <c r="S475" s="76"/>
      <c r="T475" s="76"/>
      <c r="U475" s="44"/>
      <c r="V475" s="43"/>
      <c r="W475" s="9"/>
      <c r="X475" s="30"/>
      <c r="Y475" s="105"/>
      <c r="Z475" s="63"/>
      <c r="AA475" s="7"/>
      <c r="AB475" s="34"/>
      <c r="AC475" s="34"/>
      <c r="AD475" s="53"/>
      <c r="AE475" s="53"/>
      <c r="AF475" s="34"/>
      <c r="AG475" s="34"/>
      <c r="AH475" s="34"/>
      <c r="AI475" s="34"/>
      <c r="AJ475" s="34"/>
      <c r="AK475" s="34"/>
      <c r="AL475" s="53"/>
      <c r="AM475" s="290"/>
      <c r="AN475" s="290"/>
      <c r="AO475" s="127"/>
      <c r="AP475" s="127"/>
      <c r="AQ475" s="127"/>
      <c r="AR475" s="128"/>
      <c r="AS475" s="178">
        <f>ROUND(I479*$U$464,0)</f>
        <v>177</v>
      </c>
      <c r="AT475" s="82"/>
    </row>
    <row r="476" spans="1:46" ht="17.2" customHeight="1" x14ac:dyDescent="0.3">
      <c r="A476" s="10">
        <v>21</v>
      </c>
      <c r="B476" s="12" t="s">
        <v>205</v>
      </c>
      <c r="C476" s="151" t="s">
        <v>1487</v>
      </c>
      <c r="D476" s="129"/>
      <c r="E476" s="130"/>
      <c r="F476" s="129"/>
      <c r="G476" s="131"/>
      <c r="H476" s="241"/>
      <c r="I476" s="241"/>
      <c r="J476" s="241"/>
      <c r="K476" s="241"/>
      <c r="L476" s="242"/>
      <c r="M476" s="140"/>
      <c r="N476" s="140"/>
      <c r="O476" s="140"/>
      <c r="P476" s="140"/>
      <c r="Q476" s="140"/>
      <c r="R476" s="140"/>
      <c r="S476" s="140"/>
      <c r="T476" s="140"/>
      <c r="U476" s="90"/>
      <c r="V476" s="89"/>
      <c r="W476" s="281" t="s">
        <v>871</v>
      </c>
      <c r="X476" s="282"/>
      <c r="Y476" s="282"/>
      <c r="Z476" s="282"/>
      <c r="AA476" s="282"/>
      <c r="AB476" s="247" t="s">
        <v>870</v>
      </c>
      <c r="AC476" s="248"/>
      <c r="AD476" s="248"/>
      <c r="AE476" s="248"/>
      <c r="AF476" s="248"/>
      <c r="AG476" s="248"/>
      <c r="AH476" s="248"/>
      <c r="AI476" s="248"/>
      <c r="AJ476" s="248"/>
      <c r="AK476" s="248"/>
      <c r="AL476" s="53" t="s">
        <v>810</v>
      </c>
      <c r="AM476" s="290">
        <f>AM473</f>
        <v>0.7</v>
      </c>
      <c r="AN476" s="290"/>
      <c r="AO476" s="127"/>
      <c r="AP476" s="127"/>
      <c r="AQ476" s="127"/>
      <c r="AR476" s="128"/>
      <c r="AS476" s="178">
        <f>ROUND(ROUND(I479*$U$464,0)*AM476,0)</f>
        <v>124</v>
      </c>
      <c r="AT476" s="82"/>
    </row>
    <row r="477" spans="1:46" ht="17.2" customHeight="1" x14ac:dyDescent="0.3">
      <c r="A477" s="10">
        <v>21</v>
      </c>
      <c r="B477" s="12" t="s">
        <v>206</v>
      </c>
      <c r="C477" s="151" t="s">
        <v>1486</v>
      </c>
      <c r="D477" s="129"/>
      <c r="E477" s="130"/>
      <c r="F477" s="129"/>
      <c r="G477" s="131"/>
      <c r="H477" s="135"/>
      <c r="I477" s="135"/>
      <c r="J477" s="135"/>
      <c r="K477" s="135"/>
      <c r="L477" s="136"/>
      <c r="M477" s="140"/>
      <c r="N477" s="140"/>
      <c r="O477" s="140"/>
      <c r="P477" s="140"/>
      <c r="Q477" s="140"/>
      <c r="R477" s="140"/>
      <c r="S477" s="140"/>
      <c r="T477" s="140"/>
      <c r="U477" s="90"/>
      <c r="V477" s="89"/>
      <c r="W477" s="281"/>
      <c r="X477" s="282"/>
      <c r="Y477" s="282"/>
      <c r="Z477" s="282"/>
      <c r="AA477" s="282"/>
      <c r="AB477" s="247" t="s">
        <v>868</v>
      </c>
      <c r="AC477" s="248"/>
      <c r="AD477" s="248"/>
      <c r="AE477" s="248"/>
      <c r="AF477" s="248"/>
      <c r="AG477" s="248"/>
      <c r="AH477" s="248"/>
      <c r="AI477" s="248"/>
      <c r="AJ477" s="248"/>
      <c r="AK477" s="248"/>
      <c r="AL477" s="53" t="s">
        <v>810</v>
      </c>
      <c r="AM477" s="290">
        <f>AM474</f>
        <v>0.5</v>
      </c>
      <c r="AN477" s="290"/>
      <c r="AO477" s="127"/>
      <c r="AP477" s="127"/>
      <c r="AQ477" s="127"/>
      <c r="AR477" s="128"/>
      <c r="AS477" s="178">
        <f>ROUND(ROUND(I479*$U$464,0)*AM477,0)</f>
        <v>89</v>
      </c>
      <c r="AT477" s="82"/>
    </row>
    <row r="478" spans="1:46" ht="17.2" customHeight="1" x14ac:dyDescent="0.3">
      <c r="A478" s="10">
        <v>21</v>
      </c>
      <c r="B478" s="12" t="s">
        <v>207</v>
      </c>
      <c r="C478" s="151" t="s">
        <v>1485</v>
      </c>
      <c r="D478" s="129"/>
      <c r="E478" s="130"/>
      <c r="F478" s="129"/>
      <c r="G478" s="131"/>
      <c r="H478" s="2"/>
      <c r="I478" s="2"/>
      <c r="J478" s="2"/>
      <c r="K478" s="140"/>
      <c r="L478" s="83"/>
      <c r="M478" s="239" t="s">
        <v>837</v>
      </c>
      <c r="N478" s="239"/>
      <c r="O478" s="239"/>
      <c r="P478" s="239"/>
      <c r="Q478" s="239"/>
      <c r="R478" s="239"/>
      <c r="S478" s="239"/>
      <c r="T478" s="239"/>
      <c r="U478" s="88"/>
      <c r="V478" s="108"/>
      <c r="W478" s="46"/>
      <c r="X478" s="47"/>
      <c r="Y478" s="7"/>
      <c r="Z478" s="7"/>
      <c r="AA478" s="7"/>
      <c r="AB478" s="34"/>
      <c r="AC478" s="34"/>
      <c r="AD478" s="53"/>
      <c r="AE478" s="53"/>
      <c r="AF478" s="34"/>
      <c r="AG478" s="34"/>
      <c r="AH478" s="34"/>
      <c r="AI478" s="34"/>
      <c r="AJ478" s="34"/>
      <c r="AK478" s="34"/>
      <c r="AL478" s="53"/>
      <c r="AM478" s="290"/>
      <c r="AN478" s="290"/>
      <c r="AO478" s="127"/>
      <c r="AP478" s="127"/>
      <c r="AQ478" s="127"/>
      <c r="AR478" s="128"/>
      <c r="AS478" s="178">
        <f>ROUND(ROUND(I479*S480,0)*$U$464,0)</f>
        <v>171</v>
      </c>
      <c r="AT478" s="82"/>
    </row>
    <row r="479" spans="1:46" ht="17.2" customHeight="1" x14ac:dyDescent="0.3">
      <c r="A479" s="10">
        <v>21</v>
      </c>
      <c r="B479" s="12" t="s">
        <v>208</v>
      </c>
      <c r="C479" s="151" t="s">
        <v>1484</v>
      </c>
      <c r="D479" s="129"/>
      <c r="E479" s="130"/>
      <c r="F479" s="129"/>
      <c r="G479" s="131"/>
      <c r="H479" s="2"/>
      <c r="I479" s="295">
        <f>'5療養介護(基本)'!I214</f>
        <v>354</v>
      </c>
      <c r="J479" s="295"/>
      <c r="K479" s="2" t="s">
        <v>809</v>
      </c>
      <c r="L479" s="43"/>
      <c r="M479" s="241"/>
      <c r="N479" s="241"/>
      <c r="O479" s="241"/>
      <c r="P479" s="241"/>
      <c r="Q479" s="241"/>
      <c r="R479" s="241"/>
      <c r="S479" s="241"/>
      <c r="T479" s="241"/>
      <c r="U479" s="44"/>
      <c r="V479" s="43"/>
      <c r="W479" s="281" t="s">
        <v>871</v>
      </c>
      <c r="X479" s="282"/>
      <c r="Y479" s="282"/>
      <c r="Z479" s="282"/>
      <c r="AA479" s="282"/>
      <c r="AB479" s="247" t="s">
        <v>870</v>
      </c>
      <c r="AC479" s="248"/>
      <c r="AD479" s="248"/>
      <c r="AE479" s="248"/>
      <c r="AF479" s="248"/>
      <c r="AG479" s="248"/>
      <c r="AH479" s="248"/>
      <c r="AI479" s="248"/>
      <c r="AJ479" s="248"/>
      <c r="AK479" s="248"/>
      <c r="AL479" s="53" t="s">
        <v>810</v>
      </c>
      <c r="AM479" s="290">
        <f>AM476</f>
        <v>0.7</v>
      </c>
      <c r="AN479" s="290"/>
      <c r="AO479" s="127"/>
      <c r="AP479" s="127"/>
      <c r="AQ479" s="127"/>
      <c r="AR479" s="128"/>
      <c r="AS479" s="178">
        <f>ROUND(ROUND(ROUND(I479*S480,0)*$U$464,0)*AM479,0)</f>
        <v>120</v>
      </c>
      <c r="AT479" s="82"/>
    </row>
    <row r="480" spans="1:46" ht="17.2" customHeight="1" x14ac:dyDescent="0.3">
      <c r="A480" s="10">
        <v>21</v>
      </c>
      <c r="B480" s="12" t="s">
        <v>209</v>
      </c>
      <c r="C480" s="151" t="s">
        <v>1483</v>
      </c>
      <c r="D480" s="129"/>
      <c r="E480" s="130"/>
      <c r="F480" s="129"/>
      <c r="G480" s="131"/>
      <c r="H480" s="2"/>
      <c r="I480" s="2"/>
      <c r="J480" s="2"/>
      <c r="K480" s="2"/>
      <c r="L480" s="43"/>
      <c r="M480" s="11"/>
      <c r="N480" s="11"/>
      <c r="O480" s="11"/>
      <c r="P480" s="11"/>
      <c r="Q480" s="11"/>
      <c r="R480" s="126" t="s">
        <v>810</v>
      </c>
      <c r="S480" s="236">
        <f>S474</f>
        <v>0.96499999999999997</v>
      </c>
      <c r="T480" s="236"/>
      <c r="U480" s="44"/>
      <c r="V480" s="43"/>
      <c r="W480" s="281"/>
      <c r="X480" s="282"/>
      <c r="Y480" s="282"/>
      <c r="Z480" s="282"/>
      <c r="AA480" s="282"/>
      <c r="AB480" s="247" t="s">
        <v>868</v>
      </c>
      <c r="AC480" s="248"/>
      <c r="AD480" s="248"/>
      <c r="AE480" s="248"/>
      <c r="AF480" s="248"/>
      <c r="AG480" s="248"/>
      <c r="AH480" s="248"/>
      <c r="AI480" s="248"/>
      <c r="AJ480" s="248"/>
      <c r="AK480" s="248"/>
      <c r="AL480" s="53" t="s">
        <v>810</v>
      </c>
      <c r="AM480" s="290">
        <f>AM477</f>
        <v>0.5</v>
      </c>
      <c r="AN480" s="290"/>
      <c r="AO480" s="63"/>
      <c r="AP480" s="63"/>
      <c r="AQ480" s="63"/>
      <c r="AR480" s="117"/>
      <c r="AS480" s="178">
        <f>ROUND(ROUND(ROUND(I479*S480,0)*$U$464,0)*AM480,0)</f>
        <v>86</v>
      </c>
      <c r="AT480" s="82"/>
    </row>
    <row r="481" spans="1:46" ht="17.2" customHeight="1" x14ac:dyDescent="0.3">
      <c r="A481" s="10">
        <v>21</v>
      </c>
      <c r="B481" s="12" t="s">
        <v>210</v>
      </c>
      <c r="C481" s="151" t="s">
        <v>1482</v>
      </c>
      <c r="D481" s="129"/>
      <c r="E481" s="130"/>
      <c r="F481" s="129"/>
      <c r="G481" s="131"/>
      <c r="H481" s="130"/>
      <c r="I481" s="130"/>
      <c r="J481" s="130"/>
      <c r="K481" s="130"/>
      <c r="L481" s="131"/>
      <c r="M481" s="34"/>
      <c r="N481" s="76"/>
      <c r="O481" s="76"/>
      <c r="P481" s="76"/>
      <c r="Q481" s="76"/>
      <c r="R481" s="76"/>
      <c r="S481" s="76"/>
      <c r="T481" s="76"/>
      <c r="U481" s="44"/>
      <c r="V481" s="43"/>
      <c r="W481" s="9"/>
      <c r="X481" s="30"/>
      <c r="Y481" s="105"/>
      <c r="Z481" s="63"/>
      <c r="AA481" s="7"/>
      <c r="AB481" s="7"/>
      <c r="AC481" s="7"/>
      <c r="AD481" s="59"/>
      <c r="AE481" s="59"/>
      <c r="AF481" s="7"/>
      <c r="AG481" s="7"/>
      <c r="AH481" s="7"/>
      <c r="AI481" s="7"/>
      <c r="AJ481" s="7"/>
      <c r="AK481" s="7"/>
      <c r="AL481" s="59"/>
      <c r="AM481" s="249"/>
      <c r="AN481" s="250"/>
      <c r="AO481" s="241" t="s">
        <v>877</v>
      </c>
      <c r="AP481" s="241"/>
      <c r="AQ481" s="241"/>
      <c r="AR481" s="242"/>
      <c r="AS481" s="167">
        <f>ROUND(I479*$U$464,0)-AO484</f>
        <v>172</v>
      </c>
      <c r="AT481" s="82"/>
    </row>
    <row r="482" spans="1:46" ht="17.2" customHeight="1" x14ac:dyDescent="0.3">
      <c r="A482" s="10">
        <v>21</v>
      </c>
      <c r="B482" s="12" t="s">
        <v>211</v>
      </c>
      <c r="C482" s="151" t="s">
        <v>1481</v>
      </c>
      <c r="D482" s="129"/>
      <c r="E482" s="130"/>
      <c r="F482" s="129"/>
      <c r="G482" s="131"/>
      <c r="H482" s="130"/>
      <c r="I482" s="130"/>
      <c r="J482" s="130"/>
      <c r="K482" s="130"/>
      <c r="L482" s="131"/>
      <c r="M482" s="140"/>
      <c r="N482" s="140"/>
      <c r="O482" s="140"/>
      <c r="P482" s="140"/>
      <c r="Q482" s="140"/>
      <c r="R482" s="140"/>
      <c r="S482" s="140"/>
      <c r="T482" s="140"/>
      <c r="U482" s="90"/>
      <c r="V482" s="89"/>
      <c r="W482" s="281" t="s">
        <v>871</v>
      </c>
      <c r="X482" s="282"/>
      <c r="Y482" s="282"/>
      <c r="Z482" s="282"/>
      <c r="AA482" s="283"/>
      <c r="AB482" s="247" t="s">
        <v>870</v>
      </c>
      <c r="AC482" s="248"/>
      <c r="AD482" s="248"/>
      <c r="AE482" s="248"/>
      <c r="AF482" s="248"/>
      <c r="AG482" s="248"/>
      <c r="AH482" s="248"/>
      <c r="AI482" s="248"/>
      <c r="AJ482" s="248"/>
      <c r="AK482" s="248"/>
      <c r="AL482" s="126" t="s">
        <v>810</v>
      </c>
      <c r="AM482" s="255">
        <f>AM479</f>
        <v>0.7</v>
      </c>
      <c r="AN482" s="289"/>
      <c r="AO482" s="262"/>
      <c r="AP482" s="241"/>
      <c r="AQ482" s="241"/>
      <c r="AR482" s="242"/>
      <c r="AS482" s="167">
        <f>ROUND(ROUND(I479*$U$464,0)*AM482,0)-AO484</f>
        <v>119</v>
      </c>
      <c r="AT482" s="82"/>
    </row>
    <row r="483" spans="1:46" ht="17.2" customHeight="1" x14ac:dyDescent="0.3">
      <c r="A483" s="10">
        <v>21</v>
      </c>
      <c r="B483" s="12" t="s">
        <v>212</v>
      </c>
      <c r="C483" s="151" t="s">
        <v>1480</v>
      </c>
      <c r="D483" s="129"/>
      <c r="E483" s="130"/>
      <c r="F483" s="129"/>
      <c r="G483" s="131"/>
      <c r="H483" s="135"/>
      <c r="I483" s="135"/>
      <c r="J483" s="135"/>
      <c r="K483" s="135"/>
      <c r="L483" s="136"/>
      <c r="M483" s="140"/>
      <c r="N483" s="140"/>
      <c r="O483" s="140"/>
      <c r="P483" s="140"/>
      <c r="Q483" s="140"/>
      <c r="R483" s="140"/>
      <c r="S483" s="140"/>
      <c r="T483" s="140"/>
      <c r="U483" s="90"/>
      <c r="V483" s="89"/>
      <c r="W483" s="281"/>
      <c r="X483" s="282"/>
      <c r="Y483" s="282"/>
      <c r="Z483" s="282"/>
      <c r="AA483" s="283"/>
      <c r="AB483" s="247" t="s">
        <v>868</v>
      </c>
      <c r="AC483" s="248"/>
      <c r="AD483" s="248"/>
      <c r="AE483" s="248"/>
      <c r="AF483" s="248"/>
      <c r="AG483" s="248"/>
      <c r="AH483" s="248"/>
      <c r="AI483" s="248"/>
      <c r="AJ483" s="248"/>
      <c r="AK483" s="248"/>
      <c r="AL483" s="53" t="s">
        <v>810</v>
      </c>
      <c r="AM483" s="290">
        <f>AM480</f>
        <v>0.5</v>
      </c>
      <c r="AN483" s="291"/>
      <c r="AO483" s="134"/>
      <c r="AP483" s="130"/>
      <c r="AQ483" s="130"/>
      <c r="AR483" s="131"/>
      <c r="AS483" s="167">
        <f>ROUND(ROUND(I479*$U$464,0)*AM483,0)-AO484</f>
        <v>84</v>
      </c>
      <c r="AT483" s="82"/>
    </row>
    <row r="484" spans="1:46" ht="17.2" customHeight="1" x14ac:dyDescent="0.3">
      <c r="A484" s="10">
        <v>21</v>
      </c>
      <c r="B484" s="12" t="s">
        <v>213</v>
      </c>
      <c r="C484" s="151" t="s">
        <v>1479</v>
      </c>
      <c r="D484" s="129"/>
      <c r="E484" s="130"/>
      <c r="F484" s="129"/>
      <c r="G484" s="131"/>
      <c r="H484" s="2"/>
      <c r="I484" s="2"/>
      <c r="J484" s="36"/>
      <c r="K484" s="36"/>
      <c r="L484" s="43"/>
      <c r="M484" s="239" t="s">
        <v>837</v>
      </c>
      <c r="N484" s="239"/>
      <c r="O484" s="239"/>
      <c r="P484" s="239"/>
      <c r="Q484" s="239"/>
      <c r="R484" s="239"/>
      <c r="S484" s="239"/>
      <c r="T484" s="239"/>
      <c r="U484" s="88"/>
      <c r="V484" s="108"/>
      <c r="W484" s="46"/>
      <c r="X484" s="47"/>
      <c r="Y484" s="7"/>
      <c r="Z484" s="7"/>
      <c r="AA484" s="7"/>
      <c r="AB484" s="7"/>
      <c r="AC484" s="7"/>
      <c r="AD484" s="59"/>
      <c r="AE484" s="59"/>
      <c r="AF484" s="7"/>
      <c r="AG484" s="7"/>
      <c r="AH484" s="7"/>
      <c r="AI484" s="7"/>
      <c r="AJ484" s="7"/>
      <c r="AK484" s="7"/>
      <c r="AL484" s="59"/>
      <c r="AM484" s="249"/>
      <c r="AN484" s="250"/>
      <c r="AO484" s="36">
        <f>AO472</f>
        <v>5</v>
      </c>
      <c r="AP484" s="69" t="s">
        <v>873</v>
      </c>
      <c r="AQ484" s="130"/>
      <c r="AR484" s="131"/>
      <c r="AS484" s="167">
        <f>ROUND(ROUND(I479*S486,0)*$U$464,0)-AO484</f>
        <v>166</v>
      </c>
      <c r="AT484" s="82"/>
    </row>
    <row r="485" spans="1:46" ht="17.2" customHeight="1" x14ac:dyDescent="0.3">
      <c r="A485" s="10">
        <v>21</v>
      </c>
      <c r="B485" s="12" t="s">
        <v>214</v>
      </c>
      <c r="C485" s="151" t="s">
        <v>1478</v>
      </c>
      <c r="D485" s="129"/>
      <c r="E485" s="130"/>
      <c r="F485" s="129"/>
      <c r="G485" s="131"/>
      <c r="H485" s="2"/>
      <c r="I485" s="2"/>
      <c r="J485" s="2"/>
      <c r="K485" s="2"/>
      <c r="L485" s="43"/>
      <c r="M485" s="241"/>
      <c r="N485" s="241"/>
      <c r="O485" s="241"/>
      <c r="P485" s="241"/>
      <c r="Q485" s="241"/>
      <c r="R485" s="241"/>
      <c r="S485" s="241"/>
      <c r="T485" s="241"/>
      <c r="U485" s="44"/>
      <c r="V485" s="43"/>
      <c r="W485" s="281" t="s">
        <v>871</v>
      </c>
      <c r="X485" s="282"/>
      <c r="Y485" s="282"/>
      <c r="Z485" s="282"/>
      <c r="AA485" s="283"/>
      <c r="AB485" s="247" t="s">
        <v>870</v>
      </c>
      <c r="AC485" s="248"/>
      <c r="AD485" s="248"/>
      <c r="AE485" s="248"/>
      <c r="AF485" s="248"/>
      <c r="AG485" s="248"/>
      <c r="AH485" s="248"/>
      <c r="AI485" s="248"/>
      <c r="AJ485" s="248"/>
      <c r="AK485" s="248"/>
      <c r="AL485" s="126" t="s">
        <v>810</v>
      </c>
      <c r="AM485" s="255">
        <f>AM482</f>
        <v>0.7</v>
      </c>
      <c r="AN485" s="289"/>
      <c r="AO485" s="44"/>
      <c r="AP485" s="130"/>
      <c r="AQ485" s="130"/>
      <c r="AR485" s="131"/>
      <c r="AS485" s="167">
        <f>ROUND(ROUND(ROUND(I479*S486,0)*$U$464,0)*AM485,0)-AO484</f>
        <v>115</v>
      </c>
      <c r="AT485" s="82"/>
    </row>
    <row r="486" spans="1:46" ht="17.2" customHeight="1" x14ac:dyDescent="0.3">
      <c r="A486" s="10">
        <v>21</v>
      </c>
      <c r="B486" s="12" t="s">
        <v>215</v>
      </c>
      <c r="C486" s="151" t="s">
        <v>1477</v>
      </c>
      <c r="D486" s="148"/>
      <c r="E486" s="149"/>
      <c r="F486" s="148"/>
      <c r="G486" s="150"/>
      <c r="H486" s="8"/>
      <c r="I486" s="8"/>
      <c r="J486" s="8"/>
      <c r="K486" s="8"/>
      <c r="L486" s="20"/>
      <c r="M486" s="11"/>
      <c r="N486" s="11"/>
      <c r="O486" s="11"/>
      <c r="P486" s="11"/>
      <c r="Q486" s="11"/>
      <c r="R486" s="126" t="s">
        <v>810</v>
      </c>
      <c r="S486" s="236">
        <f>S480</f>
        <v>0.96499999999999997</v>
      </c>
      <c r="T486" s="236"/>
      <c r="U486" s="42"/>
      <c r="V486" s="20"/>
      <c r="W486" s="292"/>
      <c r="X486" s="293"/>
      <c r="Y486" s="293"/>
      <c r="Z486" s="293"/>
      <c r="AA486" s="294"/>
      <c r="AB486" s="247" t="s">
        <v>868</v>
      </c>
      <c r="AC486" s="248"/>
      <c r="AD486" s="248"/>
      <c r="AE486" s="248"/>
      <c r="AF486" s="248"/>
      <c r="AG486" s="248"/>
      <c r="AH486" s="248"/>
      <c r="AI486" s="248"/>
      <c r="AJ486" s="248"/>
      <c r="AK486" s="248"/>
      <c r="AL486" s="59" t="s">
        <v>810</v>
      </c>
      <c r="AM486" s="249">
        <f>AM483</f>
        <v>0.5</v>
      </c>
      <c r="AN486" s="250"/>
      <c r="AO486" s="42"/>
      <c r="AP486" s="149"/>
      <c r="AQ486" s="149"/>
      <c r="AR486" s="150"/>
      <c r="AS486" s="179">
        <f>ROUND(ROUND(ROUND(I479*S486,0)*$U$464,0)*AM486,0)-AO484</f>
        <v>81</v>
      </c>
      <c r="AT486" s="81"/>
    </row>
    <row r="487" spans="1:46" ht="17.2" customHeight="1" x14ac:dyDescent="0.3">
      <c r="A487" s="10">
        <v>21</v>
      </c>
      <c r="B487" s="12" t="s">
        <v>216</v>
      </c>
      <c r="C487" s="151" t="s">
        <v>1476</v>
      </c>
      <c r="D487" s="263" t="s">
        <v>925</v>
      </c>
      <c r="E487" s="264"/>
      <c r="F487" s="263" t="s">
        <v>924</v>
      </c>
      <c r="G487" s="298"/>
      <c r="H487" s="239" t="s">
        <v>923</v>
      </c>
      <c r="I487" s="239"/>
      <c r="J487" s="239"/>
      <c r="K487" s="239"/>
      <c r="L487" s="240"/>
      <c r="M487" s="2"/>
      <c r="N487" s="140"/>
      <c r="O487" s="140"/>
      <c r="P487" s="140"/>
      <c r="Q487" s="140"/>
      <c r="R487" s="140"/>
      <c r="S487" s="140"/>
      <c r="T487" s="140"/>
      <c r="U487" s="304" t="s">
        <v>1475</v>
      </c>
      <c r="V487" s="306" t="s">
        <v>868</v>
      </c>
      <c r="W487" s="9"/>
      <c r="X487" s="30"/>
      <c r="Y487" s="105"/>
      <c r="Z487" s="63"/>
      <c r="AA487" s="7"/>
      <c r="AB487" s="34"/>
      <c r="AC487" s="34"/>
      <c r="AD487" s="53"/>
      <c r="AE487" s="53"/>
      <c r="AF487" s="34"/>
      <c r="AG487" s="34"/>
      <c r="AH487" s="34"/>
      <c r="AI487" s="34"/>
      <c r="AJ487" s="34"/>
      <c r="AK487" s="34"/>
      <c r="AL487" s="53"/>
      <c r="AM487" s="290"/>
      <c r="AN487" s="290"/>
      <c r="AO487" s="127"/>
      <c r="AP487" s="127"/>
      <c r="AQ487" s="127"/>
      <c r="AR487" s="128"/>
      <c r="AS487" s="178">
        <f>ROUND(I491*$U$512,0)</f>
        <v>443</v>
      </c>
      <c r="AT487" s="18" t="s">
        <v>824</v>
      </c>
    </row>
    <row r="488" spans="1:46" ht="17.2" customHeight="1" x14ac:dyDescent="0.3">
      <c r="A488" s="10">
        <v>21</v>
      </c>
      <c r="B488" s="12" t="s">
        <v>217</v>
      </c>
      <c r="C488" s="151" t="s">
        <v>1474</v>
      </c>
      <c r="D488" s="265"/>
      <c r="E488" s="266"/>
      <c r="F488" s="265"/>
      <c r="G488" s="299"/>
      <c r="H488" s="241"/>
      <c r="I488" s="241"/>
      <c r="J488" s="241"/>
      <c r="K488" s="241"/>
      <c r="L488" s="242"/>
      <c r="M488" s="140"/>
      <c r="N488" s="140"/>
      <c r="O488" s="140"/>
      <c r="P488" s="140"/>
      <c r="Q488" s="140"/>
      <c r="R488" s="140"/>
      <c r="S488" s="140"/>
      <c r="T488" s="140"/>
      <c r="U488" s="305"/>
      <c r="V488" s="307"/>
      <c r="W488" s="281" t="s">
        <v>871</v>
      </c>
      <c r="X488" s="282"/>
      <c r="Y488" s="282"/>
      <c r="Z488" s="282"/>
      <c r="AA488" s="282"/>
      <c r="AB488" s="247" t="s">
        <v>870</v>
      </c>
      <c r="AC488" s="248"/>
      <c r="AD488" s="248"/>
      <c r="AE488" s="248"/>
      <c r="AF488" s="248"/>
      <c r="AG488" s="248"/>
      <c r="AH488" s="248"/>
      <c r="AI488" s="248"/>
      <c r="AJ488" s="248"/>
      <c r="AK488" s="248"/>
      <c r="AL488" s="53" t="s">
        <v>810</v>
      </c>
      <c r="AM488" s="290">
        <f>AM485</f>
        <v>0.7</v>
      </c>
      <c r="AN488" s="290"/>
      <c r="AO488" s="127"/>
      <c r="AP488" s="127"/>
      <c r="AQ488" s="127"/>
      <c r="AR488" s="128"/>
      <c r="AS488" s="178">
        <f>ROUND(ROUND(I491*$U$512,0)*AM488,0)</f>
        <v>310</v>
      </c>
      <c r="AT488" s="14"/>
    </row>
    <row r="489" spans="1:46" ht="17.2" customHeight="1" x14ac:dyDescent="0.3">
      <c r="A489" s="10">
        <v>21</v>
      </c>
      <c r="B489" s="12" t="s">
        <v>218</v>
      </c>
      <c r="C489" s="151" t="s">
        <v>1473</v>
      </c>
      <c r="D489" s="265"/>
      <c r="E489" s="266"/>
      <c r="F489" s="265"/>
      <c r="G489" s="299"/>
      <c r="H489" s="135"/>
      <c r="I489" s="135"/>
      <c r="J489" s="135"/>
      <c r="K489" s="135"/>
      <c r="L489" s="136"/>
      <c r="M489" s="140"/>
      <c r="N489" s="140"/>
      <c r="O489" s="140"/>
      <c r="P489" s="140"/>
      <c r="Q489" s="140"/>
      <c r="R489" s="140"/>
      <c r="S489" s="140"/>
      <c r="T489" s="140"/>
      <c r="U489" s="305"/>
      <c r="V489" s="307"/>
      <c r="W489" s="281"/>
      <c r="X489" s="282"/>
      <c r="Y489" s="282"/>
      <c r="Z489" s="282"/>
      <c r="AA489" s="282"/>
      <c r="AB489" s="247" t="s">
        <v>868</v>
      </c>
      <c r="AC489" s="248"/>
      <c r="AD489" s="248"/>
      <c r="AE489" s="248"/>
      <c r="AF489" s="248"/>
      <c r="AG489" s="248"/>
      <c r="AH489" s="248"/>
      <c r="AI489" s="248"/>
      <c r="AJ489" s="248"/>
      <c r="AK489" s="248"/>
      <c r="AL489" s="53" t="s">
        <v>810</v>
      </c>
      <c r="AM489" s="290">
        <f>AM486</f>
        <v>0.5</v>
      </c>
      <c r="AN489" s="290"/>
      <c r="AO489" s="127"/>
      <c r="AP489" s="127"/>
      <c r="AQ489" s="127"/>
      <c r="AR489" s="128"/>
      <c r="AS489" s="178">
        <f>ROUND(ROUND(I491*$U$512,0)*AM489,0)</f>
        <v>222</v>
      </c>
      <c r="AT489" s="14"/>
    </row>
    <row r="490" spans="1:46" ht="17.2" customHeight="1" x14ac:dyDescent="0.3">
      <c r="A490" s="10">
        <v>21</v>
      </c>
      <c r="B490" s="12" t="s">
        <v>219</v>
      </c>
      <c r="C490" s="151" t="s">
        <v>1472</v>
      </c>
      <c r="D490" s="265"/>
      <c r="E490" s="266"/>
      <c r="F490" s="265"/>
      <c r="G490" s="299"/>
      <c r="H490" s="2"/>
      <c r="I490" s="2"/>
      <c r="J490" s="2"/>
      <c r="K490" s="140"/>
      <c r="L490" s="83"/>
      <c r="M490" s="239" t="s">
        <v>837</v>
      </c>
      <c r="N490" s="239"/>
      <c r="O490" s="239"/>
      <c r="P490" s="239"/>
      <c r="Q490" s="239"/>
      <c r="R490" s="239"/>
      <c r="S490" s="239"/>
      <c r="T490" s="239"/>
      <c r="U490" s="305"/>
      <c r="V490" s="307"/>
      <c r="W490" s="46"/>
      <c r="X490" s="47"/>
      <c r="Y490" s="7"/>
      <c r="Z490" s="7"/>
      <c r="AA490" s="7"/>
      <c r="AB490" s="34"/>
      <c r="AC490" s="34"/>
      <c r="AD490" s="53"/>
      <c r="AE490" s="53"/>
      <c r="AF490" s="34"/>
      <c r="AG490" s="34"/>
      <c r="AH490" s="34"/>
      <c r="AI490" s="34"/>
      <c r="AJ490" s="34"/>
      <c r="AK490" s="34"/>
      <c r="AL490" s="53"/>
      <c r="AM490" s="290"/>
      <c r="AN490" s="290"/>
      <c r="AO490" s="127"/>
      <c r="AP490" s="127"/>
      <c r="AQ490" s="127"/>
      <c r="AR490" s="128"/>
      <c r="AS490" s="178">
        <f>ROUND(ROUND(I491*S492,0)*$U$512,0)</f>
        <v>428</v>
      </c>
      <c r="AT490" s="14"/>
    </row>
    <row r="491" spans="1:46" ht="17.2" customHeight="1" x14ac:dyDescent="0.3">
      <c r="A491" s="10">
        <v>21</v>
      </c>
      <c r="B491" s="12" t="s">
        <v>220</v>
      </c>
      <c r="C491" s="151" t="s">
        <v>1471</v>
      </c>
      <c r="D491" s="265"/>
      <c r="E491" s="266"/>
      <c r="F491" s="265"/>
      <c r="G491" s="299"/>
      <c r="H491" s="2"/>
      <c r="I491" s="295">
        <f>'5療養介護(基本)'!I226</f>
        <v>886</v>
      </c>
      <c r="J491" s="295"/>
      <c r="K491" s="2" t="s">
        <v>809</v>
      </c>
      <c r="L491" s="43"/>
      <c r="M491" s="241"/>
      <c r="N491" s="241"/>
      <c r="O491" s="241"/>
      <c r="P491" s="241"/>
      <c r="Q491" s="241"/>
      <c r="R491" s="241"/>
      <c r="S491" s="241"/>
      <c r="T491" s="241"/>
      <c r="U491" s="305"/>
      <c r="V491" s="307"/>
      <c r="W491" s="281" t="s">
        <v>871</v>
      </c>
      <c r="X491" s="282"/>
      <c r="Y491" s="282"/>
      <c r="Z491" s="282"/>
      <c r="AA491" s="282"/>
      <c r="AB491" s="247" t="s">
        <v>870</v>
      </c>
      <c r="AC491" s="248"/>
      <c r="AD491" s="248"/>
      <c r="AE491" s="248"/>
      <c r="AF491" s="248"/>
      <c r="AG491" s="248"/>
      <c r="AH491" s="248"/>
      <c r="AI491" s="248"/>
      <c r="AJ491" s="248"/>
      <c r="AK491" s="248"/>
      <c r="AL491" s="53" t="s">
        <v>810</v>
      </c>
      <c r="AM491" s="290">
        <f>AM488</f>
        <v>0.7</v>
      </c>
      <c r="AN491" s="290"/>
      <c r="AO491" s="127"/>
      <c r="AP491" s="127"/>
      <c r="AQ491" s="127"/>
      <c r="AR491" s="128"/>
      <c r="AS491" s="178">
        <f>ROUND(ROUND(ROUND(I491*S492,0)*$U$512,0)*AM491,0)</f>
        <v>300</v>
      </c>
      <c r="AT491" s="14"/>
    </row>
    <row r="492" spans="1:46" ht="17.2" customHeight="1" x14ac:dyDescent="0.3">
      <c r="A492" s="10">
        <v>21</v>
      </c>
      <c r="B492" s="12" t="s">
        <v>221</v>
      </c>
      <c r="C492" s="151" t="s">
        <v>1470</v>
      </c>
      <c r="D492" s="265"/>
      <c r="E492" s="266"/>
      <c r="F492" s="265"/>
      <c r="G492" s="299"/>
      <c r="H492" s="2"/>
      <c r="I492" s="2"/>
      <c r="J492" s="2"/>
      <c r="K492" s="2"/>
      <c r="L492" s="43"/>
      <c r="M492" s="11"/>
      <c r="N492" s="11"/>
      <c r="O492" s="11"/>
      <c r="P492" s="11"/>
      <c r="Q492" s="11"/>
      <c r="R492" s="126" t="s">
        <v>810</v>
      </c>
      <c r="S492" s="236">
        <f>S486</f>
        <v>0.96499999999999997</v>
      </c>
      <c r="T492" s="236"/>
      <c r="U492" s="305"/>
      <c r="V492" s="307"/>
      <c r="W492" s="281"/>
      <c r="X492" s="282"/>
      <c r="Y492" s="282"/>
      <c r="Z492" s="282"/>
      <c r="AA492" s="282"/>
      <c r="AB492" s="247" t="s">
        <v>868</v>
      </c>
      <c r="AC492" s="248"/>
      <c r="AD492" s="248"/>
      <c r="AE492" s="248"/>
      <c r="AF492" s="248"/>
      <c r="AG492" s="248"/>
      <c r="AH492" s="248"/>
      <c r="AI492" s="248"/>
      <c r="AJ492" s="248"/>
      <c r="AK492" s="248"/>
      <c r="AL492" s="53" t="s">
        <v>810</v>
      </c>
      <c r="AM492" s="290">
        <f>AM489</f>
        <v>0.5</v>
      </c>
      <c r="AN492" s="290"/>
      <c r="AO492" s="63"/>
      <c r="AP492" s="63"/>
      <c r="AQ492" s="63"/>
      <c r="AR492" s="117"/>
      <c r="AS492" s="178">
        <f>ROUND(ROUND(ROUND(I491*S492,0)*$U$512,0)*AM492,0)</f>
        <v>214</v>
      </c>
      <c r="AT492" s="14"/>
    </row>
    <row r="493" spans="1:46" ht="17.2" customHeight="1" x14ac:dyDescent="0.3">
      <c r="A493" s="10">
        <v>21</v>
      </c>
      <c r="B493" s="12" t="s">
        <v>222</v>
      </c>
      <c r="C493" s="151" t="s">
        <v>1469</v>
      </c>
      <c r="D493" s="265"/>
      <c r="E493" s="266"/>
      <c r="F493" s="265"/>
      <c r="G493" s="299"/>
      <c r="H493" s="130"/>
      <c r="I493" s="130"/>
      <c r="J493" s="130"/>
      <c r="K493" s="130"/>
      <c r="L493" s="131"/>
      <c r="M493" s="34"/>
      <c r="N493" s="76"/>
      <c r="O493" s="76"/>
      <c r="P493" s="76"/>
      <c r="Q493" s="76"/>
      <c r="R493" s="76"/>
      <c r="S493" s="76"/>
      <c r="T493" s="76"/>
      <c r="U493" s="305"/>
      <c r="V493" s="307"/>
      <c r="W493" s="9"/>
      <c r="X493" s="30"/>
      <c r="Y493" s="105"/>
      <c r="Z493" s="63"/>
      <c r="AA493" s="7"/>
      <c r="AB493" s="7"/>
      <c r="AC493" s="7"/>
      <c r="AD493" s="59"/>
      <c r="AE493" s="59"/>
      <c r="AF493" s="7"/>
      <c r="AG493" s="7"/>
      <c r="AH493" s="7"/>
      <c r="AI493" s="7"/>
      <c r="AJ493" s="7"/>
      <c r="AK493" s="7"/>
      <c r="AL493" s="59"/>
      <c r="AM493" s="249"/>
      <c r="AN493" s="250"/>
      <c r="AO493" s="241" t="s">
        <v>877</v>
      </c>
      <c r="AP493" s="241"/>
      <c r="AQ493" s="241"/>
      <c r="AR493" s="242"/>
      <c r="AS493" s="167">
        <f>ROUND(I491*$U$512,0)-AO496</f>
        <v>438</v>
      </c>
      <c r="AT493" s="14"/>
    </row>
    <row r="494" spans="1:46" ht="17.2" customHeight="1" x14ac:dyDescent="0.3">
      <c r="A494" s="10">
        <v>21</v>
      </c>
      <c r="B494" s="12" t="s">
        <v>223</v>
      </c>
      <c r="C494" s="151" t="s">
        <v>1468</v>
      </c>
      <c r="D494" s="265"/>
      <c r="E494" s="266"/>
      <c r="F494" s="265"/>
      <c r="G494" s="299"/>
      <c r="H494" s="130"/>
      <c r="I494" s="130"/>
      <c r="J494" s="130"/>
      <c r="K494" s="130"/>
      <c r="L494" s="131"/>
      <c r="M494" s="140"/>
      <c r="N494" s="140"/>
      <c r="O494" s="140"/>
      <c r="P494" s="140"/>
      <c r="Q494" s="140"/>
      <c r="R494" s="140"/>
      <c r="S494" s="140"/>
      <c r="T494" s="140"/>
      <c r="U494" s="305"/>
      <c r="V494" s="307"/>
      <c r="W494" s="281" t="s">
        <v>871</v>
      </c>
      <c r="X494" s="282"/>
      <c r="Y494" s="282"/>
      <c r="Z494" s="282"/>
      <c r="AA494" s="283"/>
      <c r="AB494" s="247" t="s">
        <v>870</v>
      </c>
      <c r="AC494" s="248"/>
      <c r="AD494" s="248"/>
      <c r="AE494" s="248"/>
      <c r="AF494" s="248"/>
      <c r="AG494" s="248"/>
      <c r="AH494" s="248"/>
      <c r="AI494" s="248"/>
      <c r="AJ494" s="248"/>
      <c r="AK494" s="248"/>
      <c r="AL494" s="126" t="s">
        <v>810</v>
      </c>
      <c r="AM494" s="255">
        <f>AM491</f>
        <v>0.7</v>
      </c>
      <c r="AN494" s="289"/>
      <c r="AO494" s="262"/>
      <c r="AP494" s="241"/>
      <c r="AQ494" s="241"/>
      <c r="AR494" s="242"/>
      <c r="AS494" s="167">
        <f>ROUND(ROUND(I491*$U$512,0)*AM494,0)-AO496</f>
        <v>305</v>
      </c>
      <c r="AT494" s="14"/>
    </row>
    <row r="495" spans="1:46" ht="17.2" customHeight="1" x14ac:dyDescent="0.3">
      <c r="A495" s="10">
        <v>21</v>
      </c>
      <c r="B495" s="12" t="s">
        <v>224</v>
      </c>
      <c r="C495" s="151" t="s">
        <v>1467</v>
      </c>
      <c r="D495" s="265"/>
      <c r="E495" s="266"/>
      <c r="F495" s="265"/>
      <c r="G495" s="299"/>
      <c r="H495" s="135"/>
      <c r="I495" s="135"/>
      <c r="J495" s="135"/>
      <c r="K495" s="135"/>
      <c r="L495" s="136"/>
      <c r="M495" s="140"/>
      <c r="N495" s="140"/>
      <c r="O495" s="140"/>
      <c r="P495" s="140"/>
      <c r="Q495" s="140"/>
      <c r="R495" s="140"/>
      <c r="S495" s="140"/>
      <c r="T495" s="140"/>
      <c r="U495" s="305"/>
      <c r="V495" s="307"/>
      <c r="W495" s="281"/>
      <c r="X495" s="282"/>
      <c r="Y495" s="282"/>
      <c r="Z495" s="282"/>
      <c r="AA495" s="283"/>
      <c r="AB495" s="247" t="s">
        <v>868</v>
      </c>
      <c r="AC495" s="248"/>
      <c r="AD495" s="248"/>
      <c r="AE495" s="248"/>
      <c r="AF495" s="248"/>
      <c r="AG495" s="248"/>
      <c r="AH495" s="248"/>
      <c r="AI495" s="248"/>
      <c r="AJ495" s="248"/>
      <c r="AK495" s="248"/>
      <c r="AL495" s="53" t="s">
        <v>810</v>
      </c>
      <c r="AM495" s="290">
        <f>AM492</f>
        <v>0.5</v>
      </c>
      <c r="AN495" s="291"/>
      <c r="AO495" s="134"/>
      <c r="AP495" s="130"/>
      <c r="AQ495" s="130"/>
      <c r="AR495" s="131"/>
      <c r="AS495" s="167">
        <f>ROUND(ROUND(I491*$U$512,0)*AM495,0)-AO496</f>
        <v>217</v>
      </c>
      <c r="AT495" s="14"/>
    </row>
    <row r="496" spans="1:46" ht="17.2" customHeight="1" x14ac:dyDescent="0.3">
      <c r="A496" s="10">
        <v>21</v>
      </c>
      <c r="B496" s="12" t="s">
        <v>225</v>
      </c>
      <c r="C496" s="151" t="s">
        <v>1466</v>
      </c>
      <c r="D496" s="265"/>
      <c r="E496" s="266"/>
      <c r="F496" s="265"/>
      <c r="G496" s="299"/>
      <c r="H496" s="2"/>
      <c r="I496" s="2"/>
      <c r="J496" s="36"/>
      <c r="K496" s="36"/>
      <c r="L496" s="43"/>
      <c r="M496" s="239" t="s">
        <v>837</v>
      </c>
      <c r="N496" s="239"/>
      <c r="O496" s="239"/>
      <c r="P496" s="239"/>
      <c r="Q496" s="239"/>
      <c r="R496" s="239"/>
      <c r="S496" s="239"/>
      <c r="T496" s="239"/>
      <c r="U496" s="305"/>
      <c r="V496" s="307"/>
      <c r="W496" s="46"/>
      <c r="X496" s="47"/>
      <c r="Y496" s="7"/>
      <c r="Z496" s="7"/>
      <c r="AA496" s="7"/>
      <c r="AB496" s="7"/>
      <c r="AC496" s="7"/>
      <c r="AD496" s="59"/>
      <c r="AE496" s="59"/>
      <c r="AF496" s="7"/>
      <c r="AG496" s="7"/>
      <c r="AH496" s="7"/>
      <c r="AI496" s="7"/>
      <c r="AJ496" s="7"/>
      <c r="AK496" s="7"/>
      <c r="AL496" s="59"/>
      <c r="AM496" s="249"/>
      <c r="AN496" s="250"/>
      <c r="AO496" s="36">
        <f>AO484</f>
        <v>5</v>
      </c>
      <c r="AP496" s="69" t="s">
        <v>873</v>
      </c>
      <c r="AQ496" s="130"/>
      <c r="AR496" s="131"/>
      <c r="AS496" s="167">
        <f>ROUND(ROUND(I491*S498,0)*$U$512,0)-AO496</f>
        <v>423</v>
      </c>
      <c r="AT496" s="14"/>
    </row>
    <row r="497" spans="1:46" ht="17.2" customHeight="1" x14ac:dyDescent="0.3">
      <c r="A497" s="10">
        <v>21</v>
      </c>
      <c r="B497" s="12" t="s">
        <v>226</v>
      </c>
      <c r="C497" s="151" t="s">
        <v>1465</v>
      </c>
      <c r="D497" s="265"/>
      <c r="E497" s="266"/>
      <c r="F497" s="265"/>
      <c r="G497" s="299"/>
      <c r="H497" s="2"/>
      <c r="I497" s="2"/>
      <c r="J497" s="2"/>
      <c r="K497" s="2"/>
      <c r="L497" s="43"/>
      <c r="M497" s="241"/>
      <c r="N497" s="241"/>
      <c r="O497" s="241"/>
      <c r="P497" s="241"/>
      <c r="Q497" s="241"/>
      <c r="R497" s="241"/>
      <c r="S497" s="241"/>
      <c r="T497" s="241"/>
      <c r="U497" s="305"/>
      <c r="V497" s="307"/>
      <c r="W497" s="281" t="s">
        <v>871</v>
      </c>
      <c r="X497" s="282"/>
      <c r="Y497" s="282"/>
      <c r="Z497" s="282"/>
      <c r="AA497" s="283"/>
      <c r="AB497" s="247" t="s">
        <v>870</v>
      </c>
      <c r="AC497" s="248"/>
      <c r="AD497" s="248"/>
      <c r="AE497" s="248"/>
      <c r="AF497" s="248"/>
      <c r="AG497" s="248"/>
      <c r="AH497" s="248"/>
      <c r="AI497" s="248"/>
      <c r="AJ497" s="248"/>
      <c r="AK497" s="248"/>
      <c r="AL497" s="126" t="s">
        <v>810</v>
      </c>
      <c r="AM497" s="255">
        <f>AM494</f>
        <v>0.7</v>
      </c>
      <c r="AN497" s="289"/>
      <c r="AO497" s="44"/>
      <c r="AP497" s="130"/>
      <c r="AQ497" s="130"/>
      <c r="AR497" s="131"/>
      <c r="AS497" s="167">
        <f>ROUND(ROUND(ROUND(I491*S498,0)*$U$512,0)*AM497,0)-AO496</f>
        <v>295</v>
      </c>
      <c r="AT497" s="14"/>
    </row>
    <row r="498" spans="1:46" ht="17.2" customHeight="1" x14ac:dyDescent="0.3">
      <c r="A498" s="10">
        <v>21</v>
      </c>
      <c r="B498" s="12" t="s">
        <v>227</v>
      </c>
      <c r="C498" s="151" t="s">
        <v>1464</v>
      </c>
      <c r="D498" s="265"/>
      <c r="E498" s="266"/>
      <c r="F498" s="265"/>
      <c r="G498" s="299"/>
      <c r="H498" s="2"/>
      <c r="I498" s="2"/>
      <c r="J498" s="2"/>
      <c r="K498" s="2"/>
      <c r="L498" s="43"/>
      <c r="M498" s="11"/>
      <c r="N498" s="11"/>
      <c r="O498" s="11"/>
      <c r="P498" s="11"/>
      <c r="Q498" s="11"/>
      <c r="R498" s="126" t="s">
        <v>810</v>
      </c>
      <c r="S498" s="236">
        <f>S492</f>
        <v>0.96499999999999997</v>
      </c>
      <c r="T498" s="236"/>
      <c r="U498" s="305"/>
      <c r="V498" s="307"/>
      <c r="W498" s="292"/>
      <c r="X498" s="293"/>
      <c r="Y498" s="293"/>
      <c r="Z498" s="293"/>
      <c r="AA498" s="294"/>
      <c r="AB498" s="247" t="s">
        <v>868</v>
      </c>
      <c r="AC498" s="248"/>
      <c r="AD498" s="248"/>
      <c r="AE498" s="248"/>
      <c r="AF498" s="248"/>
      <c r="AG498" s="248"/>
      <c r="AH498" s="248"/>
      <c r="AI498" s="248"/>
      <c r="AJ498" s="248"/>
      <c r="AK498" s="248"/>
      <c r="AL498" s="59" t="s">
        <v>810</v>
      </c>
      <c r="AM498" s="249">
        <f>AM495</f>
        <v>0.5</v>
      </c>
      <c r="AN498" s="250"/>
      <c r="AO498" s="42"/>
      <c r="AP498" s="149"/>
      <c r="AQ498" s="149"/>
      <c r="AR498" s="150"/>
      <c r="AS498" s="167">
        <f>ROUND(ROUND(ROUND(I491*S498,0)*$U$512,0)*AM498,0)-AO496</f>
        <v>209</v>
      </c>
      <c r="AT498" s="14"/>
    </row>
    <row r="499" spans="1:46" ht="17.2" customHeight="1" x14ac:dyDescent="0.3">
      <c r="A499" s="10">
        <v>21</v>
      </c>
      <c r="B499" s="12" t="s">
        <v>228</v>
      </c>
      <c r="C499" s="151" t="s">
        <v>1463</v>
      </c>
      <c r="D499" s="134"/>
      <c r="E499" s="135"/>
      <c r="F499" s="265"/>
      <c r="G499" s="299"/>
      <c r="H499" s="239" t="s">
        <v>910</v>
      </c>
      <c r="I499" s="239"/>
      <c r="J499" s="239"/>
      <c r="K499" s="239"/>
      <c r="L499" s="240"/>
      <c r="M499" s="34"/>
      <c r="N499" s="76"/>
      <c r="O499" s="76"/>
      <c r="P499" s="76"/>
      <c r="Q499" s="76"/>
      <c r="R499" s="76"/>
      <c r="S499" s="76"/>
      <c r="T499" s="76"/>
      <c r="U499" s="305"/>
      <c r="V499" s="307"/>
      <c r="W499" s="9"/>
      <c r="X499" s="30"/>
      <c r="Y499" s="105"/>
      <c r="Z499" s="63"/>
      <c r="AA499" s="7"/>
      <c r="AB499" s="34"/>
      <c r="AC499" s="34"/>
      <c r="AD499" s="53"/>
      <c r="AE499" s="53"/>
      <c r="AF499" s="34"/>
      <c r="AG499" s="34"/>
      <c r="AH499" s="34"/>
      <c r="AI499" s="34"/>
      <c r="AJ499" s="34"/>
      <c r="AK499" s="34"/>
      <c r="AL499" s="53"/>
      <c r="AM499" s="290"/>
      <c r="AN499" s="290"/>
      <c r="AO499" s="127"/>
      <c r="AP499" s="127"/>
      <c r="AQ499" s="127"/>
      <c r="AR499" s="128"/>
      <c r="AS499" s="178">
        <f>ROUND(I503*$U$512,0)</f>
        <v>443</v>
      </c>
      <c r="AT499" s="14"/>
    </row>
    <row r="500" spans="1:46" ht="17.2" customHeight="1" x14ac:dyDescent="0.3">
      <c r="A500" s="10">
        <v>21</v>
      </c>
      <c r="B500" s="12" t="s">
        <v>229</v>
      </c>
      <c r="C500" s="151" t="s">
        <v>1462</v>
      </c>
      <c r="D500" s="134"/>
      <c r="E500" s="135"/>
      <c r="F500" s="265"/>
      <c r="G500" s="299"/>
      <c r="H500" s="241"/>
      <c r="I500" s="241"/>
      <c r="J500" s="241"/>
      <c r="K500" s="241"/>
      <c r="L500" s="242"/>
      <c r="M500" s="140"/>
      <c r="N500" s="140"/>
      <c r="O500" s="140"/>
      <c r="P500" s="140"/>
      <c r="Q500" s="140"/>
      <c r="R500" s="140"/>
      <c r="S500" s="140"/>
      <c r="T500" s="140"/>
      <c r="U500" s="305"/>
      <c r="V500" s="307"/>
      <c r="W500" s="281" t="s">
        <v>871</v>
      </c>
      <c r="X500" s="282"/>
      <c r="Y500" s="282"/>
      <c r="Z500" s="282"/>
      <c r="AA500" s="282"/>
      <c r="AB500" s="247" t="s">
        <v>870</v>
      </c>
      <c r="AC500" s="248"/>
      <c r="AD500" s="248"/>
      <c r="AE500" s="248"/>
      <c r="AF500" s="248"/>
      <c r="AG500" s="248"/>
      <c r="AH500" s="248"/>
      <c r="AI500" s="248"/>
      <c r="AJ500" s="248"/>
      <c r="AK500" s="248"/>
      <c r="AL500" s="53" t="s">
        <v>810</v>
      </c>
      <c r="AM500" s="290">
        <f>AM497</f>
        <v>0.7</v>
      </c>
      <c r="AN500" s="290"/>
      <c r="AO500" s="127"/>
      <c r="AP500" s="127"/>
      <c r="AQ500" s="127"/>
      <c r="AR500" s="128"/>
      <c r="AS500" s="178">
        <f>ROUND(ROUND(I503*$U$512,0)*AM500,0)</f>
        <v>310</v>
      </c>
      <c r="AT500" s="14"/>
    </row>
    <row r="501" spans="1:46" ht="17.2" customHeight="1" x14ac:dyDescent="0.3">
      <c r="A501" s="10">
        <v>21</v>
      </c>
      <c r="B501" s="12" t="s">
        <v>230</v>
      </c>
      <c r="C501" s="151" t="s">
        <v>1461</v>
      </c>
      <c r="D501" s="134"/>
      <c r="E501" s="135"/>
      <c r="F501" s="265"/>
      <c r="G501" s="299"/>
      <c r="H501" s="130"/>
      <c r="I501" s="130"/>
      <c r="J501" s="130"/>
      <c r="K501" s="130"/>
      <c r="L501" s="131"/>
      <c r="M501" s="140"/>
      <c r="N501" s="140"/>
      <c r="O501" s="140"/>
      <c r="P501" s="140"/>
      <c r="Q501" s="140"/>
      <c r="R501" s="140"/>
      <c r="S501" s="140"/>
      <c r="T501" s="140"/>
      <c r="U501" s="305"/>
      <c r="V501" s="307"/>
      <c r="W501" s="281"/>
      <c r="X501" s="282"/>
      <c r="Y501" s="282"/>
      <c r="Z501" s="282"/>
      <c r="AA501" s="282"/>
      <c r="AB501" s="247" t="s">
        <v>868</v>
      </c>
      <c r="AC501" s="248"/>
      <c r="AD501" s="248"/>
      <c r="AE501" s="248"/>
      <c r="AF501" s="248"/>
      <c r="AG501" s="248"/>
      <c r="AH501" s="248"/>
      <c r="AI501" s="248"/>
      <c r="AJ501" s="248"/>
      <c r="AK501" s="248"/>
      <c r="AL501" s="53" t="s">
        <v>810</v>
      </c>
      <c r="AM501" s="290">
        <f>AM498</f>
        <v>0.5</v>
      </c>
      <c r="AN501" s="290"/>
      <c r="AO501" s="127"/>
      <c r="AP501" s="127"/>
      <c r="AQ501" s="127"/>
      <c r="AR501" s="128"/>
      <c r="AS501" s="178">
        <f>ROUND(ROUND(I503*$U$512,0)*AM501,0)</f>
        <v>222</v>
      </c>
      <c r="AT501" s="14"/>
    </row>
    <row r="502" spans="1:46" ht="17.2" customHeight="1" x14ac:dyDescent="0.3">
      <c r="A502" s="10">
        <v>21</v>
      </c>
      <c r="B502" s="12" t="s">
        <v>231</v>
      </c>
      <c r="C502" s="151" t="s">
        <v>1460</v>
      </c>
      <c r="D502" s="134"/>
      <c r="E502" s="135"/>
      <c r="F502" s="265"/>
      <c r="G502" s="299"/>
      <c r="H502" s="130"/>
      <c r="I502" s="130"/>
      <c r="J502" s="2"/>
      <c r="K502" s="140"/>
      <c r="L502" s="83"/>
      <c r="M502" s="239" t="s">
        <v>837</v>
      </c>
      <c r="N502" s="239"/>
      <c r="O502" s="239"/>
      <c r="P502" s="239"/>
      <c r="Q502" s="239"/>
      <c r="R502" s="239"/>
      <c r="S502" s="239"/>
      <c r="T502" s="239"/>
      <c r="U502" s="305"/>
      <c r="V502" s="307"/>
      <c r="W502" s="46"/>
      <c r="X502" s="47"/>
      <c r="Y502" s="7"/>
      <c r="Z502" s="7"/>
      <c r="AA502" s="7"/>
      <c r="AB502" s="34"/>
      <c r="AC502" s="34"/>
      <c r="AD502" s="53"/>
      <c r="AE502" s="53"/>
      <c r="AF502" s="34"/>
      <c r="AG502" s="34"/>
      <c r="AH502" s="34"/>
      <c r="AI502" s="34"/>
      <c r="AJ502" s="34"/>
      <c r="AK502" s="34"/>
      <c r="AL502" s="53"/>
      <c r="AM502" s="290"/>
      <c r="AN502" s="290"/>
      <c r="AO502" s="127"/>
      <c r="AP502" s="127"/>
      <c r="AQ502" s="127"/>
      <c r="AR502" s="128"/>
      <c r="AS502" s="178">
        <f>ROUND(ROUND(I503*S504,0)*$U$512,0)</f>
        <v>428</v>
      </c>
      <c r="AT502" s="14"/>
    </row>
    <row r="503" spans="1:46" ht="17.2" customHeight="1" x14ac:dyDescent="0.3">
      <c r="A503" s="10">
        <v>21</v>
      </c>
      <c r="B503" s="12" t="s">
        <v>232</v>
      </c>
      <c r="C503" s="151" t="s">
        <v>1459</v>
      </c>
      <c r="D503" s="134"/>
      <c r="E503" s="135"/>
      <c r="F503" s="129"/>
      <c r="G503" s="131"/>
      <c r="H503" s="130"/>
      <c r="I503" s="295">
        <f>'5療養介護(基本)'!I238</f>
        <v>886</v>
      </c>
      <c r="J503" s="295"/>
      <c r="K503" s="2" t="s">
        <v>809</v>
      </c>
      <c r="L503" s="131"/>
      <c r="M503" s="241"/>
      <c r="N503" s="241"/>
      <c r="O503" s="241"/>
      <c r="P503" s="241"/>
      <c r="Q503" s="241"/>
      <c r="R503" s="241"/>
      <c r="S503" s="241"/>
      <c r="T503" s="241"/>
      <c r="U503" s="305"/>
      <c r="V503" s="307"/>
      <c r="W503" s="281" t="s">
        <v>871</v>
      </c>
      <c r="X503" s="282"/>
      <c r="Y503" s="282"/>
      <c r="Z503" s="282"/>
      <c r="AA503" s="282"/>
      <c r="AB503" s="247" t="s">
        <v>870</v>
      </c>
      <c r="AC503" s="248"/>
      <c r="AD503" s="248"/>
      <c r="AE503" s="248"/>
      <c r="AF503" s="248"/>
      <c r="AG503" s="248"/>
      <c r="AH503" s="248"/>
      <c r="AI503" s="248"/>
      <c r="AJ503" s="248"/>
      <c r="AK503" s="248"/>
      <c r="AL503" s="53" t="s">
        <v>810</v>
      </c>
      <c r="AM503" s="290">
        <f>AM500</f>
        <v>0.7</v>
      </c>
      <c r="AN503" s="290"/>
      <c r="AO503" s="127"/>
      <c r="AP503" s="127"/>
      <c r="AQ503" s="127"/>
      <c r="AR503" s="128"/>
      <c r="AS503" s="178">
        <f>ROUND(ROUND(ROUND(I503*S504,0)*$U$512,0)*AM503,0)</f>
        <v>300</v>
      </c>
      <c r="AT503" s="14"/>
    </row>
    <row r="504" spans="1:46" ht="17.2" customHeight="1" x14ac:dyDescent="0.3">
      <c r="A504" s="10">
        <v>21</v>
      </c>
      <c r="B504" s="12" t="s">
        <v>233</v>
      </c>
      <c r="C504" s="151" t="s">
        <v>1458</v>
      </c>
      <c r="D504" s="134"/>
      <c r="E504" s="135"/>
      <c r="F504" s="129"/>
      <c r="G504" s="131"/>
      <c r="H504" s="130"/>
      <c r="I504" s="120"/>
      <c r="J504" s="120"/>
      <c r="K504" s="120"/>
      <c r="L504" s="121"/>
      <c r="M504" s="11"/>
      <c r="N504" s="11"/>
      <c r="O504" s="11"/>
      <c r="P504" s="11"/>
      <c r="Q504" s="11"/>
      <c r="R504" s="126" t="s">
        <v>810</v>
      </c>
      <c r="S504" s="236">
        <f>S498</f>
        <v>0.96499999999999997</v>
      </c>
      <c r="T504" s="236"/>
      <c r="U504" s="305"/>
      <c r="V504" s="307"/>
      <c r="W504" s="281"/>
      <c r="X504" s="282"/>
      <c r="Y504" s="282"/>
      <c r="Z504" s="282"/>
      <c r="AA504" s="282"/>
      <c r="AB504" s="247" t="s">
        <v>868</v>
      </c>
      <c r="AC504" s="248"/>
      <c r="AD504" s="248"/>
      <c r="AE504" s="248"/>
      <c r="AF504" s="248"/>
      <c r="AG504" s="248"/>
      <c r="AH504" s="248"/>
      <c r="AI504" s="248"/>
      <c r="AJ504" s="248"/>
      <c r="AK504" s="248"/>
      <c r="AL504" s="53" t="s">
        <v>810</v>
      </c>
      <c r="AM504" s="290">
        <f>AM501</f>
        <v>0.5</v>
      </c>
      <c r="AN504" s="290"/>
      <c r="AO504" s="63"/>
      <c r="AP504" s="63"/>
      <c r="AQ504" s="63"/>
      <c r="AR504" s="117"/>
      <c r="AS504" s="178">
        <f>ROUND(ROUND(ROUND(I503*S504,0)*$U$512,0)*AM504,0)</f>
        <v>214</v>
      </c>
      <c r="AT504" s="14"/>
    </row>
    <row r="505" spans="1:46" ht="17.2" customHeight="1" x14ac:dyDescent="0.3">
      <c r="A505" s="10">
        <v>21</v>
      </c>
      <c r="B505" s="12" t="s">
        <v>234</v>
      </c>
      <c r="C505" s="151" t="s">
        <v>1457</v>
      </c>
      <c r="D505" s="134"/>
      <c r="E505" s="135"/>
      <c r="F505" s="129"/>
      <c r="G505" s="131"/>
      <c r="H505" s="120"/>
      <c r="I505" s="120"/>
      <c r="J505" s="120"/>
      <c r="K505" s="120"/>
      <c r="L505" s="121"/>
      <c r="M505" s="34"/>
      <c r="N505" s="76"/>
      <c r="O505" s="76"/>
      <c r="P505" s="76"/>
      <c r="Q505" s="76"/>
      <c r="R505" s="76"/>
      <c r="S505" s="76"/>
      <c r="T505" s="76"/>
      <c r="U505" s="107"/>
      <c r="V505" s="307"/>
      <c r="W505" s="9"/>
      <c r="X505" s="30"/>
      <c r="Y505" s="105"/>
      <c r="Z505" s="63"/>
      <c r="AA505" s="7"/>
      <c r="AB505" s="7"/>
      <c r="AC505" s="7"/>
      <c r="AD505" s="59"/>
      <c r="AE505" s="59"/>
      <c r="AF505" s="7"/>
      <c r="AG505" s="7"/>
      <c r="AH505" s="7"/>
      <c r="AI505" s="7"/>
      <c r="AJ505" s="7"/>
      <c r="AK505" s="7"/>
      <c r="AL505" s="59"/>
      <c r="AM505" s="249"/>
      <c r="AN505" s="250"/>
      <c r="AO505" s="241" t="s">
        <v>877</v>
      </c>
      <c r="AP505" s="241"/>
      <c r="AQ505" s="241"/>
      <c r="AR505" s="242"/>
      <c r="AS505" s="167">
        <f>ROUND(I503*$U$512,0)-AO508</f>
        <v>438</v>
      </c>
      <c r="AT505" s="14"/>
    </row>
    <row r="506" spans="1:46" ht="17.2" customHeight="1" x14ac:dyDescent="0.3">
      <c r="A506" s="10">
        <v>21</v>
      </c>
      <c r="B506" s="12" t="s">
        <v>235</v>
      </c>
      <c r="C506" s="151" t="s">
        <v>1456</v>
      </c>
      <c r="D506" s="134"/>
      <c r="E506" s="135"/>
      <c r="F506" s="129"/>
      <c r="G506" s="131"/>
      <c r="H506" s="120"/>
      <c r="I506" s="120"/>
      <c r="J506" s="120"/>
      <c r="K506" s="120"/>
      <c r="L506" s="121"/>
      <c r="M506" s="140"/>
      <c r="N506" s="140"/>
      <c r="O506" s="140"/>
      <c r="P506" s="140"/>
      <c r="Q506" s="140"/>
      <c r="R506" s="140"/>
      <c r="S506" s="140"/>
      <c r="T506" s="140"/>
      <c r="U506" s="107"/>
      <c r="V506" s="307"/>
      <c r="W506" s="281" t="s">
        <v>871</v>
      </c>
      <c r="X506" s="282"/>
      <c r="Y506" s="282"/>
      <c r="Z506" s="282"/>
      <c r="AA506" s="283"/>
      <c r="AB506" s="247" t="s">
        <v>870</v>
      </c>
      <c r="AC506" s="248"/>
      <c r="AD506" s="248"/>
      <c r="AE506" s="248"/>
      <c r="AF506" s="248"/>
      <c r="AG506" s="248"/>
      <c r="AH506" s="248"/>
      <c r="AI506" s="248"/>
      <c r="AJ506" s="248"/>
      <c r="AK506" s="248"/>
      <c r="AL506" s="126" t="s">
        <v>810</v>
      </c>
      <c r="AM506" s="255">
        <f>AM503</f>
        <v>0.7</v>
      </c>
      <c r="AN506" s="289"/>
      <c r="AO506" s="262"/>
      <c r="AP506" s="241"/>
      <c r="AQ506" s="241"/>
      <c r="AR506" s="242"/>
      <c r="AS506" s="167">
        <f>ROUND(ROUND(I503*$U$512,0)*AM506,0)-AO508</f>
        <v>305</v>
      </c>
      <c r="AT506" s="14"/>
    </row>
    <row r="507" spans="1:46" ht="17.2" customHeight="1" x14ac:dyDescent="0.3">
      <c r="A507" s="10">
        <v>21</v>
      </c>
      <c r="B507" s="12" t="s">
        <v>236</v>
      </c>
      <c r="C507" s="151" t="s">
        <v>1455</v>
      </c>
      <c r="D507" s="134"/>
      <c r="E507" s="135"/>
      <c r="F507" s="129"/>
      <c r="G507" s="131"/>
      <c r="H507" s="120"/>
      <c r="I507" s="120"/>
      <c r="J507" s="120"/>
      <c r="K507" s="120"/>
      <c r="L507" s="121"/>
      <c r="M507" s="140"/>
      <c r="N507" s="140"/>
      <c r="O507" s="140"/>
      <c r="P507" s="140"/>
      <c r="Q507" s="140"/>
      <c r="R507" s="140"/>
      <c r="S507" s="140"/>
      <c r="T507" s="140"/>
      <c r="U507" s="107"/>
      <c r="V507" s="307"/>
      <c r="W507" s="281"/>
      <c r="X507" s="282"/>
      <c r="Y507" s="282"/>
      <c r="Z507" s="282"/>
      <c r="AA507" s="283"/>
      <c r="AB507" s="247" t="s">
        <v>868</v>
      </c>
      <c r="AC507" s="248"/>
      <c r="AD507" s="248"/>
      <c r="AE507" s="248"/>
      <c r="AF507" s="248"/>
      <c r="AG507" s="248"/>
      <c r="AH507" s="248"/>
      <c r="AI507" s="248"/>
      <c r="AJ507" s="248"/>
      <c r="AK507" s="248"/>
      <c r="AL507" s="53" t="s">
        <v>810</v>
      </c>
      <c r="AM507" s="290">
        <f>AM504</f>
        <v>0.5</v>
      </c>
      <c r="AN507" s="291"/>
      <c r="AO507" s="134"/>
      <c r="AP507" s="130"/>
      <c r="AQ507" s="130"/>
      <c r="AR507" s="131"/>
      <c r="AS507" s="167">
        <f>ROUND(ROUND(I503*$U$512,0)*AM507,0)-AO508</f>
        <v>217</v>
      </c>
      <c r="AT507" s="14"/>
    </row>
    <row r="508" spans="1:46" ht="17.2" customHeight="1" x14ac:dyDescent="0.3">
      <c r="A508" s="10">
        <v>21</v>
      </c>
      <c r="B508" s="12" t="s">
        <v>237</v>
      </c>
      <c r="C508" s="151" t="s">
        <v>1454</v>
      </c>
      <c r="D508" s="134"/>
      <c r="E508" s="135"/>
      <c r="F508" s="129"/>
      <c r="G508" s="131"/>
      <c r="H508" s="120"/>
      <c r="I508" s="120"/>
      <c r="J508" s="120"/>
      <c r="K508" s="120"/>
      <c r="L508" s="121"/>
      <c r="M508" s="239" t="s">
        <v>837</v>
      </c>
      <c r="N508" s="239"/>
      <c r="O508" s="239"/>
      <c r="P508" s="239"/>
      <c r="Q508" s="239"/>
      <c r="R508" s="239"/>
      <c r="S508" s="239"/>
      <c r="T508" s="239"/>
      <c r="U508" s="107"/>
      <c r="V508" s="307"/>
      <c r="W508" s="46"/>
      <c r="X508" s="47"/>
      <c r="Y508" s="7"/>
      <c r="Z508" s="7"/>
      <c r="AA508" s="7"/>
      <c r="AB508" s="7"/>
      <c r="AC508" s="7"/>
      <c r="AD508" s="59"/>
      <c r="AE508" s="59"/>
      <c r="AF508" s="7"/>
      <c r="AG508" s="7"/>
      <c r="AH508" s="7"/>
      <c r="AI508" s="7"/>
      <c r="AJ508" s="7"/>
      <c r="AK508" s="7"/>
      <c r="AL508" s="59"/>
      <c r="AM508" s="249"/>
      <c r="AN508" s="250"/>
      <c r="AO508" s="36">
        <f>AO496</f>
        <v>5</v>
      </c>
      <c r="AP508" s="69" t="s">
        <v>873</v>
      </c>
      <c r="AQ508" s="130"/>
      <c r="AR508" s="131"/>
      <c r="AS508" s="167">
        <f>ROUND(ROUND(I503*S510,0)*$U$512,0)-AO508</f>
        <v>423</v>
      </c>
      <c r="AT508" s="14"/>
    </row>
    <row r="509" spans="1:46" ht="17.2" customHeight="1" x14ac:dyDescent="0.3">
      <c r="A509" s="10">
        <v>21</v>
      </c>
      <c r="B509" s="12" t="s">
        <v>238</v>
      </c>
      <c r="C509" s="151" t="s">
        <v>1453</v>
      </c>
      <c r="D509" s="134"/>
      <c r="E509" s="135"/>
      <c r="F509" s="129"/>
      <c r="G509" s="131"/>
      <c r="H509" s="120"/>
      <c r="I509" s="120"/>
      <c r="J509" s="120"/>
      <c r="K509" s="120"/>
      <c r="L509" s="121"/>
      <c r="M509" s="241"/>
      <c r="N509" s="241"/>
      <c r="O509" s="241"/>
      <c r="P509" s="241"/>
      <c r="Q509" s="241"/>
      <c r="R509" s="241"/>
      <c r="S509" s="241"/>
      <c r="T509" s="241"/>
      <c r="U509" s="107"/>
      <c r="V509" s="307"/>
      <c r="W509" s="281" t="s">
        <v>871</v>
      </c>
      <c r="X509" s="282"/>
      <c r="Y509" s="282"/>
      <c r="Z509" s="282"/>
      <c r="AA509" s="283"/>
      <c r="AB509" s="247" t="s">
        <v>870</v>
      </c>
      <c r="AC509" s="248"/>
      <c r="AD509" s="248"/>
      <c r="AE509" s="248"/>
      <c r="AF509" s="248"/>
      <c r="AG509" s="248"/>
      <c r="AH509" s="248"/>
      <c r="AI509" s="248"/>
      <c r="AJ509" s="248"/>
      <c r="AK509" s="248"/>
      <c r="AL509" s="126" t="s">
        <v>810</v>
      </c>
      <c r="AM509" s="255">
        <f>AM506</f>
        <v>0.7</v>
      </c>
      <c r="AN509" s="289"/>
      <c r="AO509" s="44"/>
      <c r="AP509" s="130"/>
      <c r="AQ509" s="130"/>
      <c r="AR509" s="131"/>
      <c r="AS509" s="167">
        <f>ROUND(ROUND(ROUND(I503*S510,0)*$U$512,0)*AM509,0)-AO508</f>
        <v>295</v>
      </c>
      <c r="AT509" s="14"/>
    </row>
    <row r="510" spans="1:46" ht="17.2" customHeight="1" x14ac:dyDescent="0.3">
      <c r="A510" s="10">
        <v>21</v>
      </c>
      <c r="B510" s="12" t="s">
        <v>239</v>
      </c>
      <c r="C510" s="151" t="s">
        <v>1452</v>
      </c>
      <c r="D510" s="134"/>
      <c r="E510" s="135"/>
      <c r="F510" s="129"/>
      <c r="G510" s="131"/>
      <c r="H510" s="120"/>
      <c r="I510" s="120"/>
      <c r="J510" s="120"/>
      <c r="K510" s="120"/>
      <c r="L510" s="121"/>
      <c r="M510" s="11"/>
      <c r="N510" s="11"/>
      <c r="O510" s="11"/>
      <c r="P510" s="11"/>
      <c r="Q510" s="11"/>
      <c r="R510" s="126" t="s">
        <v>810</v>
      </c>
      <c r="S510" s="236">
        <f>S504</f>
        <v>0.96499999999999997</v>
      </c>
      <c r="T510" s="236"/>
      <c r="U510" s="107"/>
      <c r="V510" s="307"/>
      <c r="W510" s="292"/>
      <c r="X510" s="293"/>
      <c r="Y510" s="293"/>
      <c r="Z510" s="293"/>
      <c r="AA510" s="294"/>
      <c r="AB510" s="247" t="s">
        <v>868</v>
      </c>
      <c r="AC510" s="248"/>
      <c r="AD510" s="248"/>
      <c r="AE510" s="248"/>
      <c r="AF510" s="248"/>
      <c r="AG510" s="248"/>
      <c r="AH510" s="248"/>
      <c r="AI510" s="248"/>
      <c r="AJ510" s="248"/>
      <c r="AK510" s="248"/>
      <c r="AL510" s="59" t="s">
        <v>810</v>
      </c>
      <c r="AM510" s="249">
        <f>AM507</f>
        <v>0.5</v>
      </c>
      <c r="AN510" s="250"/>
      <c r="AO510" s="42"/>
      <c r="AP510" s="149"/>
      <c r="AQ510" s="149"/>
      <c r="AR510" s="150"/>
      <c r="AS510" s="167">
        <f>ROUND(ROUND(ROUND(I503*S510,0)*$U$512,0)*AM510,0)-AO508</f>
        <v>209</v>
      </c>
      <c r="AT510" s="14"/>
    </row>
    <row r="511" spans="1:46" ht="17.2" customHeight="1" x14ac:dyDescent="0.3">
      <c r="A511" s="10">
        <v>21</v>
      </c>
      <c r="B511" s="12" t="s">
        <v>240</v>
      </c>
      <c r="C511" s="151" t="s">
        <v>1451</v>
      </c>
      <c r="D511" s="134"/>
      <c r="E511" s="135"/>
      <c r="F511" s="129"/>
      <c r="G511" s="131"/>
      <c r="H511" s="239" t="s">
        <v>897</v>
      </c>
      <c r="I511" s="239"/>
      <c r="J511" s="239"/>
      <c r="K511" s="239"/>
      <c r="L511" s="240"/>
      <c r="M511" s="34"/>
      <c r="N511" s="76"/>
      <c r="O511" s="76"/>
      <c r="P511" s="76"/>
      <c r="Q511" s="76"/>
      <c r="R511" s="76"/>
      <c r="S511" s="76"/>
      <c r="T511" s="76"/>
      <c r="U511" s="296" t="s">
        <v>810</v>
      </c>
      <c r="V511" s="303"/>
      <c r="W511" s="9"/>
      <c r="X511" s="30"/>
      <c r="Y511" s="105"/>
      <c r="Z511" s="63"/>
      <c r="AA511" s="7"/>
      <c r="AB511" s="34"/>
      <c r="AC511" s="34"/>
      <c r="AD511" s="53"/>
      <c r="AE511" s="53"/>
      <c r="AF511" s="34"/>
      <c r="AG511" s="34"/>
      <c r="AH511" s="34"/>
      <c r="AI511" s="34"/>
      <c r="AJ511" s="34"/>
      <c r="AK511" s="34"/>
      <c r="AL511" s="53"/>
      <c r="AM511" s="290"/>
      <c r="AN511" s="290"/>
      <c r="AO511" s="127"/>
      <c r="AP511" s="127"/>
      <c r="AQ511" s="127"/>
      <c r="AR511" s="128"/>
      <c r="AS511" s="178">
        <f>ROUND(I515*$U$512,0)</f>
        <v>429</v>
      </c>
      <c r="AT511" s="14"/>
    </row>
    <row r="512" spans="1:46" ht="17.2" customHeight="1" x14ac:dyDescent="0.3">
      <c r="A512" s="10">
        <v>21</v>
      </c>
      <c r="B512" s="12" t="s">
        <v>241</v>
      </c>
      <c r="C512" s="151" t="s">
        <v>1450</v>
      </c>
      <c r="D512" s="134"/>
      <c r="E512" s="135"/>
      <c r="F512" s="129"/>
      <c r="G512" s="131"/>
      <c r="H512" s="241"/>
      <c r="I512" s="241"/>
      <c r="J512" s="241"/>
      <c r="K512" s="241"/>
      <c r="L512" s="242"/>
      <c r="M512" s="140"/>
      <c r="N512" s="140"/>
      <c r="O512" s="140"/>
      <c r="P512" s="140"/>
      <c r="Q512" s="140"/>
      <c r="R512" s="140"/>
      <c r="S512" s="140"/>
      <c r="T512" s="140"/>
      <c r="U512" s="287">
        <f>U464</f>
        <v>0.5</v>
      </c>
      <c r="V512" s="288"/>
      <c r="W512" s="281" t="s">
        <v>871</v>
      </c>
      <c r="X512" s="282"/>
      <c r="Y512" s="282"/>
      <c r="Z512" s="282"/>
      <c r="AA512" s="282"/>
      <c r="AB512" s="247" t="s">
        <v>870</v>
      </c>
      <c r="AC512" s="248"/>
      <c r="AD512" s="248"/>
      <c r="AE512" s="248"/>
      <c r="AF512" s="248"/>
      <c r="AG512" s="248"/>
      <c r="AH512" s="248"/>
      <c r="AI512" s="248"/>
      <c r="AJ512" s="248"/>
      <c r="AK512" s="248"/>
      <c r="AL512" s="53" t="s">
        <v>810</v>
      </c>
      <c r="AM512" s="290">
        <f>AM509</f>
        <v>0.7</v>
      </c>
      <c r="AN512" s="290"/>
      <c r="AO512" s="127"/>
      <c r="AP512" s="127"/>
      <c r="AQ512" s="127"/>
      <c r="AR512" s="128"/>
      <c r="AS512" s="178">
        <f>ROUND(ROUND(I515*$U$512,0)*AM512,0)</f>
        <v>300</v>
      </c>
      <c r="AT512" s="14"/>
    </row>
    <row r="513" spans="1:46" ht="17.2" customHeight="1" x14ac:dyDescent="0.3">
      <c r="A513" s="10">
        <v>21</v>
      </c>
      <c r="B513" s="12" t="s">
        <v>242</v>
      </c>
      <c r="C513" s="151" t="s">
        <v>1449</v>
      </c>
      <c r="D513" s="134"/>
      <c r="E513" s="135"/>
      <c r="F513" s="129"/>
      <c r="G513" s="131"/>
      <c r="H513" s="2"/>
      <c r="I513" s="2"/>
      <c r="J513" s="2"/>
      <c r="K513" s="2"/>
      <c r="L513" s="43"/>
      <c r="M513" s="140"/>
      <c r="N513" s="140"/>
      <c r="O513" s="140"/>
      <c r="P513" s="140"/>
      <c r="Q513" s="140"/>
      <c r="R513" s="140"/>
      <c r="S513" s="140"/>
      <c r="T513" s="140"/>
      <c r="U513" s="156"/>
      <c r="V513" s="158"/>
      <c r="W513" s="281"/>
      <c r="X513" s="282"/>
      <c r="Y513" s="282"/>
      <c r="Z513" s="282"/>
      <c r="AA513" s="282"/>
      <c r="AB513" s="247" t="s">
        <v>868</v>
      </c>
      <c r="AC513" s="248"/>
      <c r="AD513" s="248"/>
      <c r="AE513" s="248"/>
      <c r="AF513" s="248"/>
      <c r="AG513" s="248"/>
      <c r="AH513" s="248"/>
      <c r="AI513" s="248"/>
      <c r="AJ513" s="248"/>
      <c r="AK513" s="248"/>
      <c r="AL513" s="53" t="s">
        <v>810</v>
      </c>
      <c r="AM513" s="290">
        <f>AM510</f>
        <v>0.5</v>
      </c>
      <c r="AN513" s="290"/>
      <c r="AO513" s="127"/>
      <c r="AP513" s="127"/>
      <c r="AQ513" s="127"/>
      <c r="AR513" s="128"/>
      <c r="AS513" s="178">
        <f>ROUND(ROUND(I515*$U$512,0)*AM513,0)</f>
        <v>215</v>
      </c>
      <c r="AT513" s="14"/>
    </row>
    <row r="514" spans="1:46" ht="17.2" customHeight="1" x14ac:dyDescent="0.3">
      <c r="A514" s="10">
        <v>21</v>
      </c>
      <c r="B514" s="12" t="s">
        <v>243</v>
      </c>
      <c r="C514" s="151" t="s">
        <v>1448</v>
      </c>
      <c r="D514" s="134"/>
      <c r="E514" s="135"/>
      <c r="F514" s="129"/>
      <c r="G514" s="131"/>
      <c r="H514" s="2"/>
      <c r="I514" s="2"/>
      <c r="J514" s="2"/>
      <c r="K514" s="140"/>
      <c r="L514" s="83"/>
      <c r="M514" s="239" t="s">
        <v>837</v>
      </c>
      <c r="N514" s="239"/>
      <c r="O514" s="239"/>
      <c r="P514" s="239"/>
      <c r="Q514" s="239"/>
      <c r="R514" s="239"/>
      <c r="S514" s="239"/>
      <c r="T514" s="239"/>
      <c r="U514" s="44"/>
      <c r="V514" s="43"/>
      <c r="W514" s="46"/>
      <c r="X514" s="47"/>
      <c r="Y514" s="7"/>
      <c r="Z514" s="7"/>
      <c r="AA514" s="7"/>
      <c r="AB514" s="34"/>
      <c r="AC514" s="34"/>
      <c r="AD514" s="53"/>
      <c r="AE514" s="53"/>
      <c r="AF514" s="34"/>
      <c r="AG514" s="34"/>
      <c r="AH514" s="34"/>
      <c r="AI514" s="34"/>
      <c r="AJ514" s="34"/>
      <c r="AK514" s="34"/>
      <c r="AL514" s="53"/>
      <c r="AM514" s="290"/>
      <c r="AN514" s="290"/>
      <c r="AO514" s="127"/>
      <c r="AP514" s="127"/>
      <c r="AQ514" s="127"/>
      <c r="AR514" s="128"/>
      <c r="AS514" s="178">
        <f>ROUND(ROUND(I515*S516,0)*$U$512,0)</f>
        <v>414</v>
      </c>
      <c r="AT514" s="14"/>
    </row>
    <row r="515" spans="1:46" ht="17.2" customHeight="1" x14ac:dyDescent="0.3">
      <c r="A515" s="10">
        <v>21</v>
      </c>
      <c r="B515" s="12" t="s">
        <v>244</v>
      </c>
      <c r="C515" s="151" t="s">
        <v>1447</v>
      </c>
      <c r="D515" s="134"/>
      <c r="E515" s="135"/>
      <c r="F515" s="129"/>
      <c r="G515" s="131"/>
      <c r="H515" s="2"/>
      <c r="I515" s="295">
        <f>'5療養介護(基本)'!I250</f>
        <v>857</v>
      </c>
      <c r="J515" s="295"/>
      <c r="K515" s="2" t="s">
        <v>809</v>
      </c>
      <c r="L515" s="43"/>
      <c r="M515" s="241"/>
      <c r="N515" s="241"/>
      <c r="O515" s="241"/>
      <c r="P515" s="241"/>
      <c r="Q515" s="241"/>
      <c r="R515" s="241"/>
      <c r="S515" s="241"/>
      <c r="T515" s="241"/>
      <c r="U515" s="106"/>
      <c r="V515" s="96"/>
      <c r="W515" s="281" t="s">
        <v>871</v>
      </c>
      <c r="X515" s="282"/>
      <c r="Y515" s="282"/>
      <c r="Z515" s="282"/>
      <c r="AA515" s="282"/>
      <c r="AB515" s="247" t="s">
        <v>870</v>
      </c>
      <c r="AC515" s="248"/>
      <c r="AD515" s="248"/>
      <c r="AE515" s="248"/>
      <c r="AF515" s="248"/>
      <c r="AG515" s="248"/>
      <c r="AH515" s="248"/>
      <c r="AI515" s="248"/>
      <c r="AJ515" s="248"/>
      <c r="AK515" s="248"/>
      <c r="AL515" s="53" t="s">
        <v>810</v>
      </c>
      <c r="AM515" s="290">
        <f>AM512</f>
        <v>0.7</v>
      </c>
      <c r="AN515" s="290"/>
      <c r="AO515" s="127"/>
      <c r="AP515" s="127"/>
      <c r="AQ515" s="127"/>
      <c r="AR515" s="128"/>
      <c r="AS515" s="178">
        <f>ROUND(ROUND(ROUND(I515*S516,0)*$U$512,0)*AM515,0)</f>
        <v>290</v>
      </c>
      <c r="AT515" s="14"/>
    </row>
    <row r="516" spans="1:46" ht="17.2" customHeight="1" x14ac:dyDescent="0.3">
      <c r="A516" s="10">
        <v>21</v>
      </c>
      <c r="B516" s="12" t="s">
        <v>245</v>
      </c>
      <c r="C516" s="151" t="s">
        <v>1446</v>
      </c>
      <c r="D516" s="134"/>
      <c r="E516" s="135"/>
      <c r="F516" s="129"/>
      <c r="G516" s="131"/>
      <c r="H516" s="2"/>
      <c r="I516" s="2"/>
      <c r="J516" s="2"/>
      <c r="K516" s="2"/>
      <c r="L516" s="43"/>
      <c r="M516" s="11"/>
      <c r="N516" s="11"/>
      <c r="O516" s="11"/>
      <c r="P516" s="11"/>
      <c r="Q516" s="11"/>
      <c r="R516" s="126" t="s">
        <v>810</v>
      </c>
      <c r="S516" s="236">
        <f>S510</f>
        <v>0.96499999999999997</v>
      </c>
      <c r="T516" s="236"/>
      <c r="U516" s="106"/>
      <c r="V516" s="96"/>
      <c r="W516" s="281"/>
      <c r="X516" s="282"/>
      <c r="Y516" s="282"/>
      <c r="Z516" s="282"/>
      <c r="AA516" s="282"/>
      <c r="AB516" s="247" t="s">
        <v>868</v>
      </c>
      <c r="AC516" s="248"/>
      <c r="AD516" s="248"/>
      <c r="AE516" s="248"/>
      <c r="AF516" s="248"/>
      <c r="AG516" s="248"/>
      <c r="AH516" s="248"/>
      <c r="AI516" s="248"/>
      <c r="AJ516" s="248"/>
      <c r="AK516" s="248"/>
      <c r="AL516" s="53" t="s">
        <v>810</v>
      </c>
      <c r="AM516" s="290">
        <f>AM513</f>
        <v>0.5</v>
      </c>
      <c r="AN516" s="290"/>
      <c r="AO516" s="63"/>
      <c r="AP516" s="63"/>
      <c r="AQ516" s="63"/>
      <c r="AR516" s="117"/>
      <c r="AS516" s="178">
        <f>ROUND(ROUND(ROUND(I515*S516,0)*$U$512,0)*AM516,0)</f>
        <v>207</v>
      </c>
      <c r="AT516" s="14"/>
    </row>
    <row r="517" spans="1:46" ht="17.2" customHeight="1" x14ac:dyDescent="0.3">
      <c r="A517" s="10">
        <v>21</v>
      </c>
      <c r="B517" s="12" t="s">
        <v>246</v>
      </c>
      <c r="C517" s="151" t="s">
        <v>1445</v>
      </c>
      <c r="D517" s="134"/>
      <c r="E517" s="135"/>
      <c r="F517" s="129"/>
      <c r="G517" s="131"/>
      <c r="H517" s="2"/>
      <c r="I517" s="2"/>
      <c r="J517" s="2"/>
      <c r="K517" s="2"/>
      <c r="L517" s="43"/>
      <c r="M517" s="34"/>
      <c r="N517" s="76"/>
      <c r="O517" s="76"/>
      <c r="P517" s="76"/>
      <c r="Q517" s="76"/>
      <c r="R517" s="76"/>
      <c r="S517" s="76"/>
      <c r="T517" s="76"/>
      <c r="U517" s="156"/>
      <c r="V517" s="158"/>
      <c r="W517" s="9"/>
      <c r="X517" s="30"/>
      <c r="Y517" s="105"/>
      <c r="Z517" s="63"/>
      <c r="AA517" s="7"/>
      <c r="AB517" s="7"/>
      <c r="AC517" s="7"/>
      <c r="AD517" s="59"/>
      <c r="AE517" s="59"/>
      <c r="AF517" s="7"/>
      <c r="AG517" s="7"/>
      <c r="AH517" s="7"/>
      <c r="AI517" s="7"/>
      <c r="AJ517" s="7"/>
      <c r="AK517" s="7"/>
      <c r="AL517" s="59"/>
      <c r="AM517" s="249"/>
      <c r="AN517" s="250"/>
      <c r="AO517" s="241" t="s">
        <v>877</v>
      </c>
      <c r="AP517" s="241"/>
      <c r="AQ517" s="241"/>
      <c r="AR517" s="242"/>
      <c r="AS517" s="167">
        <f>ROUND(I515*$U$512,0)-AO520</f>
        <v>424</v>
      </c>
      <c r="AT517" s="14"/>
    </row>
    <row r="518" spans="1:46" ht="17.2" customHeight="1" x14ac:dyDescent="0.3">
      <c r="A518" s="10">
        <v>21</v>
      </c>
      <c r="B518" s="12" t="s">
        <v>247</v>
      </c>
      <c r="C518" s="151" t="s">
        <v>1444</v>
      </c>
      <c r="D518" s="134"/>
      <c r="E518" s="135"/>
      <c r="F518" s="129"/>
      <c r="G518" s="131"/>
      <c r="H518" s="2"/>
      <c r="I518" s="2"/>
      <c r="J518" s="2"/>
      <c r="K518" s="2"/>
      <c r="L518" s="43"/>
      <c r="M518" s="140"/>
      <c r="N518" s="140"/>
      <c r="O518" s="140"/>
      <c r="P518" s="140"/>
      <c r="Q518" s="140"/>
      <c r="R518" s="140"/>
      <c r="S518" s="140"/>
      <c r="T518" s="140"/>
      <c r="U518" s="156"/>
      <c r="V518" s="158"/>
      <c r="W518" s="281" t="s">
        <v>871</v>
      </c>
      <c r="X518" s="282"/>
      <c r="Y518" s="282"/>
      <c r="Z518" s="282"/>
      <c r="AA518" s="283"/>
      <c r="AB518" s="247" t="s">
        <v>870</v>
      </c>
      <c r="AC518" s="248"/>
      <c r="AD518" s="248"/>
      <c r="AE518" s="248"/>
      <c r="AF518" s="248"/>
      <c r="AG518" s="248"/>
      <c r="AH518" s="248"/>
      <c r="AI518" s="248"/>
      <c r="AJ518" s="248"/>
      <c r="AK518" s="248"/>
      <c r="AL518" s="126" t="s">
        <v>810</v>
      </c>
      <c r="AM518" s="255">
        <f>AM515</f>
        <v>0.7</v>
      </c>
      <c r="AN518" s="289"/>
      <c r="AO518" s="262"/>
      <c r="AP518" s="241"/>
      <c r="AQ518" s="241"/>
      <c r="AR518" s="242"/>
      <c r="AS518" s="167">
        <f>ROUND(ROUND(I515*$U$512,0)*AM518,0)-AO520</f>
        <v>295</v>
      </c>
      <c r="AT518" s="14"/>
    </row>
    <row r="519" spans="1:46" ht="17.2" customHeight="1" x14ac:dyDescent="0.3">
      <c r="A519" s="10">
        <v>21</v>
      </c>
      <c r="B519" s="12" t="s">
        <v>248</v>
      </c>
      <c r="C519" s="151" t="s">
        <v>1443</v>
      </c>
      <c r="D519" s="134"/>
      <c r="E519" s="135"/>
      <c r="F519" s="129"/>
      <c r="G519" s="131"/>
      <c r="H519" s="2"/>
      <c r="I519" s="2"/>
      <c r="J519" s="2"/>
      <c r="K519" s="2"/>
      <c r="L519" s="43"/>
      <c r="M519" s="140"/>
      <c r="N519" s="140"/>
      <c r="O519" s="140"/>
      <c r="P519" s="140"/>
      <c r="Q519" s="140"/>
      <c r="R519" s="140"/>
      <c r="S519" s="140"/>
      <c r="T519" s="140"/>
      <c r="U519" s="156"/>
      <c r="V519" s="158"/>
      <c r="W519" s="281"/>
      <c r="X519" s="282"/>
      <c r="Y519" s="282"/>
      <c r="Z519" s="282"/>
      <c r="AA519" s="283"/>
      <c r="AB519" s="247" t="s">
        <v>868</v>
      </c>
      <c r="AC519" s="248"/>
      <c r="AD519" s="248"/>
      <c r="AE519" s="248"/>
      <c r="AF519" s="248"/>
      <c r="AG519" s="248"/>
      <c r="AH519" s="248"/>
      <c r="AI519" s="248"/>
      <c r="AJ519" s="248"/>
      <c r="AK519" s="248"/>
      <c r="AL519" s="53" t="s">
        <v>810</v>
      </c>
      <c r="AM519" s="290">
        <f>AM516</f>
        <v>0.5</v>
      </c>
      <c r="AN519" s="291"/>
      <c r="AO519" s="134"/>
      <c r="AP519" s="130"/>
      <c r="AQ519" s="130"/>
      <c r="AR519" s="131"/>
      <c r="AS519" s="167">
        <f>ROUND(ROUND(I515*$U$512,0)*AM519,0)-AO520</f>
        <v>210</v>
      </c>
      <c r="AT519" s="14"/>
    </row>
    <row r="520" spans="1:46" ht="17.2" customHeight="1" x14ac:dyDescent="0.3">
      <c r="A520" s="10">
        <v>21</v>
      </c>
      <c r="B520" s="12" t="s">
        <v>249</v>
      </c>
      <c r="C520" s="151" t="s">
        <v>1442</v>
      </c>
      <c r="D520" s="134"/>
      <c r="E520" s="135"/>
      <c r="F520" s="129"/>
      <c r="G520" s="131"/>
      <c r="H520" s="2"/>
      <c r="I520" s="2"/>
      <c r="J520" s="36"/>
      <c r="K520" s="36"/>
      <c r="L520" s="43"/>
      <c r="M520" s="239" t="s">
        <v>837</v>
      </c>
      <c r="N520" s="239"/>
      <c r="O520" s="239"/>
      <c r="P520" s="239"/>
      <c r="Q520" s="239"/>
      <c r="R520" s="239"/>
      <c r="S520" s="239"/>
      <c r="T520" s="239"/>
      <c r="U520" s="44"/>
      <c r="V520" s="43"/>
      <c r="W520" s="46"/>
      <c r="X520" s="47"/>
      <c r="Y520" s="7"/>
      <c r="Z520" s="7"/>
      <c r="AA520" s="7"/>
      <c r="AB520" s="7"/>
      <c r="AC520" s="7"/>
      <c r="AD520" s="59"/>
      <c r="AE520" s="59"/>
      <c r="AF520" s="7"/>
      <c r="AG520" s="7"/>
      <c r="AH520" s="7"/>
      <c r="AI520" s="7"/>
      <c r="AJ520" s="7"/>
      <c r="AK520" s="7"/>
      <c r="AL520" s="59"/>
      <c r="AM520" s="249"/>
      <c r="AN520" s="250"/>
      <c r="AO520" s="36">
        <f>AO508</f>
        <v>5</v>
      </c>
      <c r="AP520" s="69" t="s">
        <v>873</v>
      </c>
      <c r="AQ520" s="130"/>
      <c r="AR520" s="131"/>
      <c r="AS520" s="167">
        <f>ROUND(ROUND(I515*S522,0)*$U$512,0)-AO520</f>
        <v>409</v>
      </c>
      <c r="AT520" s="14"/>
    </row>
    <row r="521" spans="1:46" ht="17.2" customHeight="1" x14ac:dyDescent="0.3">
      <c r="A521" s="10">
        <v>21</v>
      </c>
      <c r="B521" s="12" t="s">
        <v>250</v>
      </c>
      <c r="C521" s="151" t="s">
        <v>1441</v>
      </c>
      <c r="D521" s="134"/>
      <c r="E521" s="135"/>
      <c r="F521" s="129"/>
      <c r="G521" s="131"/>
      <c r="H521" s="2"/>
      <c r="I521" s="2"/>
      <c r="J521" s="2"/>
      <c r="K521" s="2"/>
      <c r="L521" s="43"/>
      <c r="M521" s="241"/>
      <c r="N521" s="241"/>
      <c r="O521" s="241"/>
      <c r="P521" s="241"/>
      <c r="Q521" s="241"/>
      <c r="R521" s="241"/>
      <c r="S521" s="241"/>
      <c r="T521" s="241"/>
      <c r="U521" s="106"/>
      <c r="V521" s="96"/>
      <c r="W521" s="281" t="s">
        <v>871</v>
      </c>
      <c r="X521" s="282"/>
      <c r="Y521" s="282"/>
      <c r="Z521" s="282"/>
      <c r="AA521" s="283"/>
      <c r="AB521" s="247" t="s">
        <v>870</v>
      </c>
      <c r="AC521" s="248"/>
      <c r="AD521" s="248"/>
      <c r="AE521" s="248"/>
      <c r="AF521" s="248"/>
      <c r="AG521" s="248"/>
      <c r="AH521" s="248"/>
      <c r="AI521" s="248"/>
      <c r="AJ521" s="248"/>
      <c r="AK521" s="248"/>
      <c r="AL521" s="126" t="s">
        <v>810</v>
      </c>
      <c r="AM521" s="255">
        <f>AM518</f>
        <v>0.7</v>
      </c>
      <c r="AN521" s="289"/>
      <c r="AO521" s="44"/>
      <c r="AP521" s="130"/>
      <c r="AQ521" s="130"/>
      <c r="AR521" s="131"/>
      <c r="AS521" s="167">
        <f>ROUND(ROUND(ROUND(I515*S522,0)*$U$512,0)*AM521,0)-AO520</f>
        <v>285</v>
      </c>
      <c r="AT521" s="14"/>
    </row>
    <row r="522" spans="1:46" ht="17.2" customHeight="1" x14ac:dyDescent="0.3">
      <c r="A522" s="10">
        <v>21</v>
      </c>
      <c r="B522" s="12" t="s">
        <v>251</v>
      </c>
      <c r="C522" s="151" t="s">
        <v>1440</v>
      </c>
      <c r="D522" s="134"/>
      <c r="E522" s="135"/>
      <c r="F522" s="129"/>
      <c r="G522" s="131"/>
      <c r="H522" s="2"/>
      <c r="I522" s="2"/>
      <c r="J522" s="2"/>
      <c r="K522" s="2"/>
      <c r="L522" s="43"/>
      <c r="M522" s="11"/>
      <c r="N522" s="11"/>
      <c r="O522" s="11"/>
      <c r="P522" s="11"/>
      <c r="Q522" s="11"/>
      <c r="R522" s="126" t="s">
        <v>810</v>
      </c>
      <c r="S522" s="236">
        <f>S516</f>
        <v>0.96499999999999997</v>
      </c>
      <c r="T522" s="236"/>
      <c r="U522" s="301"/>
      <c r="V522" s="302"/>
      <c r="W522" s="292"/>
      <c r="X522" s="293"/>
      <c r="Y522" s="293"/>
      <c r="Z522" s="293"/>
      <c r="AA522" s="294"/>
      <c r="AB522" s="247" t="s">
        <v>868</v>
      </c>
      <c r="AC522" s="248"/>
      <c r="AD522" s="248"/>
      <c r="AE522" s="248"/>
      <c r="AF522" s="248"/>
      <c r="AG522" s="248"/>
      <c r="AH522" s="248"/>
      <c r="AI522" s="248"/>
      <c r="AJ522" s="248"/>
      <c r="AK522" s="248"/>
      <c r="AL522" s="59" t="s">
        <v>810</v>
      </c>
      <c r="AM522" s="249">
        <f>AM519</f>
        <v>0.5</v>
      </c>
      <c r="AN522" s="250"/>
      <c r="AO522" s="42"/>
      <c r="AP522" s="149"/>
      <c r="AQ522" s="149"/>
      <c r="AR522" s="150"/>
      <c r="AS522" s="167">
        <f>ROUND(ROUND(ROUND(I515*S522,0)*$U$512,0)*AM522,0)-AO520</f>
        <v>202</v>
      </c>
      <c r="AT522" s="14"/>
    </row>
    <row r="523" spans="1:46" ht="17.2" customHeight="1" x14ac:dyDescent="0.3">
      <c r="A523" s="10">
        <v>21</v>
      </c>
      <c r="B523" s="12" t="s">
        <v>252</v>
      </c>
      <c r="C523" s="151" t="s">
        <v>1439</v>
      </c>
      <c r="D523" s="134"/>
      <c r="E523" s="135"/>
      <c r="F523" s="129"/>
      <c r="G523" s="131"/>
      <c r="H523" s="239" t="s">
        <v>884</v>
      </c>
      <c r="I523" s="239"/>
      <c r="J523" s="239"/>
      <c r="K523" s="239"/>
      <c r="L523" s="240"/>
      <c r="M523" s="34"/>
      <c r="N523" s="76"/>
      <c r="O523" s="76"/>
      <c r="P523" s="76"/>
      <c r="Q523" s="76"/>
      <c r="R523" s="76"/>
      <c r="S523" s="76"/>
      <c r="T523" s="76"/>
      <c r="U523" s="156"/>
      <c r="V523" s="158"/>
      <c r="W523" s="9"/>
      <c r="X523" s="30"/>
      <c r="Y523" s="105"/>
      <c r="Z523" s="63"/>
      <c r="AA523" s="7"/>
      <c r="AB523" s="34"/>
      <c r="AC523" s="34"/>
      <c r="AD523" s="53"/>
      <c r="AE523" s="53"/>
      <c r="AF523" s="34"/>
      <c r="AG523" s="34"/>
      <c r="AH523" s="34"/>
      <c r="AI523" s="34"/>
      <c r="AJ523" s="34"/>
      <c r="AK523" s="34"/>
      <c r="AL523" s="53"/>
      <c r="AM523" s="290"/>
      <c r="AN523" s="290"/>
      <c r="AO523" s="127"/>
      <c r="AP523" s="127"/>
      <c r="AQ523" s="127"/>
      <c r="AR523" s="128"/>
      <c r="AS523" s="178">
        <f>ROUND(I527*$U$512,0)</f>
        <v>412</v>
      </c>
      <c r="AT523" s="82"/>
    </row>
    <row r="524" spans="1:46" ht="17.2" customHeight="1" x14ac:dyDescent="0.3">
      <c r="A524" s="10">
        <v>21</v>
      </c>
      <c r="B524" s="12" t="s">
        <v>253</v>
      </c>
      <c r="C524" s="151" t="s">
        <v>1438</v>
      </c>
      <c r="D524" s="134"/>
      <c r="E524" s="135"/>
      <c r="F524" s="129"/>
      <c r="G524" s="131"/>
      <c r="H524" s="241"/>
      <c r="I524" s="241"/>
      <c r="J524" s="241"/>
      <c r="K524" s="241"/>
      <c r="L524" s="242"/>
      <c r="M524" s="140"/>
      <c r="N524" s="140"/>
      <c r="O524" s="140"/>
      <c r="P524" s="140"/>
      <c r="Q524" s="140"/>
      <c r="R524" s="140"/>
      <c r="S524" s="140"/>
      <c r="T524" s="140"/>
      <c r="U524" s="97"/>
      <c r="V524" s="96"/>
      <c r="W524" s="281" t="s">
        <v>871</v>
      </c>
      <c r="X524" s="282"/>
      <c r="Y524" s="282"/>
      <c r="Z524" s="282"/>
      <c r="AA524" s="282"/>
      <c r="AB524" s="247" t="s">
        <v>870</v>
      </c>
      <c r="AC524" s="248"/>
      <c r="AD524" s="248"/>
      <c r="AE524" s="248"/>
      <c r="AF524" s="248"/>
      <c r="AG524" s="248"/>
      <c r="AH524" s="248"/>
      <c r="AI524" s="248"/>
      <c r="AJ524" s="248"/>
      <c r="AK524" s="248"/>
      <c r="AL524" s="53" t="s">
        <v>810</v>
      </c>
      <c r="AM524" s="290">
        <f>AM521</f>
        <v>0.7</v>
      </c>
      <c r="AN524" s="290"/>
      <c r="AO524" s="127"/>
      <c r="AP524" s="127"/>
      <c r="AQ524" s="127"/>
      <c r="AR524" s="128"/>
      <c r="AS524" s="178">
        <f>ROUND(ROUND(I527*$U$512,0)*AM524,0)</f>
        <v>288</v>
      </c>
      <c r="AT524" s="82"/>
    </row>
    <row r="525" spans="1:46" ht="17.2" customHeight="1" x14ac:dyDescent="0.3">
      <c r="A525" s="10">
        <v>21</v>
      </c>
      <c r="B525" s="12" t="s">
        <v>254</v>
      </c>
      <c r="C525" s="151" t="s">
        <v>1437</v>
      </c>
      <c r="D525" s="134"/>
      <c r="E525" s="135"/>
      <c r="F525" s="129"/>
      <c r="G525" s="131"/>
      <c r="H525" s="135"/>
      <c r="I525" s="135"/>
      <c r="J525" s="135"/>
      <c r="K525" s="135"/>
      <c r="L525" s="136"/>
      <c r="M525" s="140"/>
      <c r="N525" s="140"/>
      <c r="O525" s="140"/>
      <c r="P525" s="140"/>
      <c r="Q525" s="140"/>
      <c r="R525" s="140"/>
      <c r="S525" s="140"/>
      <c r="T525" s="140"/>
      <c r="U525" s="97"/>
      <c r="V525" s="96"/>
      <c r="W525" s="281"/>
      <c r="X525" s="282"/>
      <c r="Y525" s="282"/>
      <c r="Z525" s="282"/>
      <c r="AA525" s="282"/>
      <c r="AB525" s="247" t="s">
        <v>868</v>
      </c>
      <c r="AC525" s="248"/>
      <c r="AD525" s="248"/>
      <c r="AE525" s="248"/>
      <c r="AF525" s="248"/>
      <c r="AG525" s="248"/>
      <c r="AH525" s="248"/>
      <c r="AI525" s="248"/>
      <c r="AJ525" s="248"/>
      <c r="AK525" s="248"/>
      <c r="AL525" s="53" t="s">
        <v>810</v>
      </c>
      <c r="AM525" s="290">
        <f>AM522</f>
        <v>0.5</v>
      </c>
      <c r="AN525" s="290"/>
      <c r="AO525" s="127"/>
      <c r="AP525" s="127"/>
      <c r="AQ525" s="127"/>
      <c r="AR525" s="128"/>
      <c r="AS525" s="178">
        <f>ROUND(ROUND(I527*$U$512,0)*AM525,0)</f>
        <v>206</v>
      </c>
      <c r="AT525" s="82"/>
    </row>
    <row r="526" spans="1:46" ht="17.2" customHeight="1" x14ac:dyDescent="0.3">
      <c r="A526" s="10">
        <v>21</v>
      </c>
      <c r="B526" s="12" t="s">
        <v>255</v>
      </c>
      <c r="C526" s="151" t="s">
        <v>1436</v>
      </c>
      <c r="D526" s="134"/>
      <c r="E526" s="135"/>
      <c r="F526" s="129"/>
      <c r="G526" s="131"/>
      <c r="H526" s="2"/>
      <c r="I526" s="2"/>
      <c r="J526" s="2"/>
      <c r="K526" s="140"/>
      <c r="L526" s="83"/>
      <c r="M526" s="239" t="s">
        <v>837</v>
      </c>
      <c r="N526" s="239"/>
      <c r="O526" s="239"/>
      <c r="P526" s="239"/>
      <c r="Q526" s="239"/>
      <c r="R526" s="239"/>
      <c r="S526" s="239"/>
      <c r="T526" s="239"/>
      <c r="U526" s="84"/>
      <c r="V526" s="83"/>
      <c r="W526" s="46"/>
      <c r="X526" s="47"/>
      <c r="Y526" s="7"/>
      <c r="Z526" s="7"/>
      <c r="AA526" s="7"/>
      <c r="AB526" s="34"/>
      <c r="AC526" s="34"/>
      <c r="AD526" s="53"/>
      <c r="AE526" s="53"/>
      <c r="AF526" s="34"/>
      <c r="AG526" s="34"/>
      <c r="AH526" s="34"/>
      <c r="AI526" s="34"/>
      <c r="AJ526" s="34"/>
      <c r="AK526" s="34"/>
      <c r="AL526" s="53"/>
      <c r="AM526" s="290"/>
      <c r="AN526" s="290"/>
      <c r="AO526" s="127"/>
      <c r="AP526" s="127"/>
      <c r="AQ526" s="127"/>
      <c r="AR526" s="128"/>
      <c r="AS526" s="178">
        <f>ROUND(ROUND(I527*S528,0)*$U$512,0)</f>
        <v>397</v>
      </c>
      <c r="AT526" s="82"/>
    </row>
    <row r="527" spans="1:46" ht="17.2" customHeight="1" x14ac:dyDescent="0.3">
      <c r="A527" s="10">
        <v>21</v>
      </c>
      <c r="B527" s="12" t="s">
        <v>256</v>
      </c>
      <c r="C527" s="151" t="s">
        <v>1435</v>
      </c>
      <c r="D527" s="134"/>
      <c r="E527" s="135"/>
      <c r="F527" s="129"/>
      <c r="G527" s="131"/>
      <c r="H527" s="2"/>
      <c r="I527" s="295">
        <f>'5療養介護(基本)'!I262</f>
        <v>823</v>
      </c>
      <c r="J527" s="295"/>
      <c r="K527" s="2" t="s">
        <v>809</v>
      </c>
      <c r="L527" s="43"/>
      <c r="M527" s="241"/>
      <c r="N527" s="241"/>
      <c r="O527" s="241"/>
      <c r="P527" s="241"/>
      <c r="Q527" s="241"/>
      <c r="R527" s="241"/>
      <c r="S527" s="241"/>
      <c r="T527" s="241"/>
      <c r="U527" s="84"/>
      <c r="V527" s="83"/>
      <c r="W527" s="281" t="s">
        <v>1160</v>
      </c>
      <c r="X527" s="282"/>
      <c r="Y527" s="282"/>
      <c r="Z527" s="282"/>
      <c r="AA527" s="282"/>
      <c r="AB527" s="247" t="s">
        <v>1159</v>
      </c>
      <c r="AC527" s="248"/>
      <c r="AD527" s="248"/>
      <c r="AE527" s="248"/>
      <c r="AF527" s="248"/>
      <c r="AG527" s="248"/>
      <c r="AH527" s="248"/>
      <c r="AI527" s="248"/>
      <c r="AJ527" s="248"/>
      <c r="AK527" s="248"/>
      <c r="AL527" s="53" t="s">
        <v>808</v>
      </c>
      <c r="AM527" s="290">
        <f>AM524</f>
        <v>0.7</v>
      </c>
      <c r="AN527" s="290"/>
      <c r="AO527" s="127"/>
      <c r="AP527" s="127"/>
      <c r="AQ527" s="127"/>
      <c r="AR527" s="128"/>
      <c r="AS527" s="178">
        <f>ROUND(ROUND(ROUND(I527*S528,0)*$U$512,0)*AM527,0)</f>
        <v>278</v>
      </c>
      <c r="AT527" s="82"/>
    </row>
    <row r="528" spans="1:46" ht="17.2" customHeight="1" x14ac:dyDescent="0.3">
      <c r="A528" s="10">
        <v>21</v>
      </c>
      <c r="B528" s="12" t="s">
        <v>257</v>
      </c>
      <c r="C528" s="151" t="s">
        <v>1434</v>
      </c>
      <c r="D528" s="134"/>
      <c r="E528" s="135"/>
      <c r="F528" s="129"/>
      <c r="G528" s="131"/>
      <c r="H528" s="2"/>
      <c r="I528" s="2"/>
      <c r="J528" s="2"/>
      <c r="K528" s="2"/>
      <c r="L528" s="43"/>
      <c r="M528" s="11"/>
      <c r="N528" s="11"/>
      <c r="O528" s="11"/>
      <c r="P528" s="11"/>
      <c r="Q528" s="11"/>
      <c r="R528" s="126" t="s">
        <v>808</v>
      </c>
      <c r="S528" s="236">
        <f>S522</f>
        <v>0.96499999999999997</v>
      </c>
      <c r="T528" s="236"/>
      <c r="U528" s="84"/>
      <c r="V528" s="83"/>
      <c r="W528" s="281"/>
      <c r="X528" s="282"/>
      <c r="Y528" s="282"/>
      <c r="Z528" s="282"/>
      <c r="AA528" s="282"/>
      <c r="AB528" s="247" t="s">
        <v>1157</v>
      </c>
      <c r="AC528" s="248"/>
      <c r="AD528" s="248"/>
      <c r="AE528" s="248"/>
      <c r="AF528" s="248"/>
      <c r="AG528" s="248"/>
      <c r="AH528" s="248"/>
      <c r="AI528" s="248"/>
      <c r="AJ528" s="248"/>
      <c r="AK528" s="248"/>
      <c r="AL528" s="53" t="s">
        <v>808</v>
      </c>
      <c r="AM528" s="290">
        <f>AM525</f>
        <v>0.5</v>
      </c>
      <c r="AN528" s="290"/>
      <c r="AO528" s="63"/>
      <c r="AP528" s="63"/>
      <c r="AQ528" s="63"/>
      <c r="AR528" s="117"/>
      <c r="AS528" s="178">
        <f>ROUND(ROUND(ROUND(I527*S528,0)*$U$512,0)*AM528,0)</f>
        <v>199</v>
      </c>
      <c r="AT528" s="82"/>
    </row>
    <row r="529" spans="1:46" ht="17.2" customHeight="1" x14ac:dyDescent="0.3">
      <c r="A529" s="10">
        <v>21</v>
      </c>
      <c r="B529" s="12" t="s">
        <v>258</v>
      </c>
      <c r="C529" s="151" t="s">
        <v>1433</v>
      </c>
      <c r="D529" s="134"/>
      <c r="E529" s="135"/>
      <c r="F529" s="129"/>
      <c r="G529" s="131"/>
      <c r="H529" s="130"/>
      <c r="I529" s="130"/>
      <c r="J529" s="130"/>
      <c r="K529" s="130"/>
      <c r="L529" s="131"/>
      <c r="M529" s="34"/>
      <c r="N529" s="76"/>
      <c r="O529" s="76"/>
      <c r="P529" s="76"/>
      <c r="Q529" s="76"/>
      <c r="R529" s="76"/>
      <c r="S529" s="76"/>
      <c r="T529" s="76"/>
      <c r="U529" s="156"/>
      <c r="V529" s="158"/>
      <c r="W529" s="9"/>
      <c r="X529" s="30"/>
      <c r="Y529" s="105"/>
      <c r="Z529" s="63"/>
      <c r="AA529" s="7"/>
      <c r="AB529" s="7"/>
      <c r="AC529" s="7"/>
      <c r="AD529" s="59"/>
      <c r="AE529" s="59"/>
      <c r="AF529" s="7"/>
      <c r="AG529" s="7"/>
      <c r="AH529" s="7"/>
      <c r="AI529" s="7"/>
      <c r="AJ529" s="7"/>
      <c r="AK529" s="7"/>
      <c r="AL529" s="59"/>
      <c r="AM529" s="249"/>
      <c r="AN529" s="250"/>
      <c r="AO529" s="241" t="s">
        <v>1166</v>
      </c>
      <c r="AP529" s="241"/>
      <c r="AQ529" s="241"/>
      <c r="AR529" s="242"/>
      <c r="AS529" s="167">
        <f>ROUND(I527*$U$512,0)-AO532</f>
        <v>407</v>
      </c>
      <c r="AT529" s="82"/>
    </row>
    <row r="530" spans="1:46" ht="17.2" customHeight="1" x14ac:dyDescent="0.3">
      <c r="A530" s="10">
        <v>21</v>
      </c>
      <c r="B530" s="12" t="s">
        <v>259</v>
      </c>
      <c r="C530" s="151" t="s">
        <v>1432</v>
      </c>
      <c r="D530" s="134"/>
      <c r="E530" s="135"/>
      <c r="F530" s="129"/>
      <c r="G530" s="131"/>
      <c r="H530" s="130"/>
      <c r="I530" s="130"/>
      <c r="J530" s="130"/>
      <c r="K530" s="130"/>
      <c r="L530" s="131"/>
      <c r="M530" s="140"/>
      <c r="N530" s="140"/>
      <c r="O530" s="140"/>
      <c r="P530" s="140"/>
      <c r="Q530" s="140"/>
      <c r="R530" s="140"/>
      <c r="S530" s="140"/>
      <c r="T530" s="140"/>
      <c r="U530" s="97"/>
      <c r="V530" s="96"/>
      <c r="W530" s="281" t="s">
        <v>1160</v>
      </c>
      <c r="X530" s="282"/>
      <c r="Y530" s="282"/>
      <c r="Z530" s="282"/>
      <c r="AA530" s="283"/>
      <c r="AB530" s="247" t="s">
        <v>1159</v>
      </c>
      <c r="AC530" s="248"/>
      <c r="AD530" s="248"/>
      <c r="AE530" s="248"/>
      <c r="AF530" s="248"/>
      <c r="AG530" s="248"/>
      <c r="AH530" s="248"/>
      <c r="AI530" s="248"/>
      <c r="AJ530" s="248"/>
      <c r="AK530" s="248"/>
      <c r="AL530" s="126" t="s">
        <v>808</v>
      </c>
      <c r="AM530" s="255">
        <f>AM527</f>
        <v>0.7</v>
      </c>
      <c r="AN530" s="289"/>
      <c r="AO530" s="262"/>
      <c r="AP530" s="241"/>
      <c r="AQ530" s="241"/>
      <c r="AR530" s="242"/>
      <c r="AS530" s="167">
        <f>ROUND(ROUND(I527*$U$512,0)*AM530,0)-AO532</f>
        <v>283</v>
      </c>
      <c r="AT530" s="82"/>
    </row>
    <row r="531" spans="1:46" ht="17.2" customHeight="1" x14ac:dyDescent="0.3">
      <c r="A531" s="10">
        <v>21</v>
      </c>
      <c r="B531" s="12" t="s">
        <v>260</v>
      </c>
      <c r="C531" s="151" t="s">
        <v>1431</v>
      </c>
      <c r="D531" s="134"/>
      <c r="E531" s="135"/>
      <c r="F531" s="129"/>
      <c r="G531" s="131"/>
      <c r="H531" s="135"/>
      <c r="I531" s="135"/>
      <c r="J531" s="135"/>
      <c r="K531" s="135"/>
      <c r="L531" s="136"/>
      <c r="M531" s="140"/>
      <c r="N531" s="140"/>
      <c r="O531" s="140"/>
      <c r="P531" s="140"/>
      <c r="Q531" s="140"/>
      <c r="R531" s="140"/>
      <c r="S531" s="140"/>
      <c r="T531" s="140"/>
      <c r="U531" s="97"/>
      <c r="V531" s="96"/>
      <c r="W531" s="281"/>
      <c r="X531" s="282"/>
      <c r="Y531" s="282"/>
      <c r="Z531" s="282"/>
      <c r="AA531" s="283"/>
      <c r="AB531" s="247" t="s">
        <v>1157</v>
      </c>
      <c r="AC531" s="248"/>
      <c r="AD531" s="248"/>
      <c r="AE531" s="248"/>
      <c r="AF531" s="248"/>
      <c r="AG531" s="248"/>
      <c r="AH531" s="248"/>
      <c r="AI531" s="248"/>
      <c r="AJ531" s="248"/>
      <c r="AK531" s="248"/>
      <c r="AL531" s="53" t="s">
        <v>808</v>
      </c>
      <c r="AM531" s="290">
        <f>AM528</f>
        <v>0.5</v>
      </c>
      <c r="AN531" s="291"/>
      <c r="AO531" s="134"/>
      <c r="AP531" s="130"/>
      <c r="AQ531" s="130"/>
      <c r="AR531" s="131"/>
      <c r="AS531" s="167">
        <f>ROUND(ROUND(I527*$U$512,0)*AM531,0)-AO532</f>
        <v>201</v>
      </c>
      <c r="AT531" s="82"/>
    </row>
    <row r="532" spans="1:46" ht="17.2" customHeight="1" x14ac:dyDescent="0.3">
      <c r="A532" s="10">
        <v>21</v>
      </c>
      <c r="B532" s="12" t="s">
        <v>261</v>
      </c>
      <c r="C532" s="151" t="s">
        <v>1430</v>
      </c>
      <c r="D532" s="134"/>
      <c r="E532" s="135"/>
      <c r="F532" s="129"/>
      <c r="G532" s="131"/>
      <c r="H532" s="2"/>
      <c r="I532" s="2"/>
      <c r="J532" s="36"/>
      <c r="K532" s="36"/>
      <c r="L532" s="43"/>
      <c r="M532" s="239" t="s">
        <v>833</v>
      </c>
      <c r="N532" s="239"/>
      <c r="O532" s="239"/>
      <c r="P532" s="239"/>
      <c r="Q532" s="239"/>
      <c r="R532" s="239"/>
      <c r="S532" s="239"/>
      <c r="T532" s="239"/>
      <c r="U532" s="84"/>
      <c r="V532" s="83"/>
      <c r="W532" s="46"/>
      <c r="X532" s="47"/>
      <c r="Y532" s="7"/>
      <c r="Z532" s="7"/>
      <c r="AA532" s="7"/>
      <c r="AB532" s="7"/>
      <c r="AC532" s="7"/>
      <c r="AD532" s="59"/>
      <c r="AE532" s="59"/>
      <c r="AF532" s="7"/>
      <c r="AG532" s="7"/>
      <c r="AH532" s="7"/>
      <c r="AI532" s="7"/>
      <c r="AJ532" s="7"/>
      <c r="AK532" s="7"/>
      <c r="AL532" s="59"/>
      <c r="AM532" s="249"/>
      <c r="AN532" s="250"/>
      <c r="AO532" s="36">
        <f>AO520</f>
        <v>5</v>
      </c>
      <c r="AP532" s="69" t="s">
        <v>1162</v>
      </c>
      <c r="AQ532" s="130"/>
      <c r="AR532" s="131"/>
      <c r="AS532" s="167">
        <f>ROUND(ROUND(I527*S534,0)*$U$512,0)-AO532</f>
        <v>392</v>
      </c>
      <c r="AT532" s="82"/>
    </row>
    <row r="533" spans="1:46" ht="17.2" customHeight="1" x14ac:dyDescent="0.3">
      <c r="A533" s="10">
        <v>21</v>
      </c>
      <c r="B533" s="12" t="s">
        <v>262</v>
      </c>
      <c r="C533" s="151" t="s">
        <v>1429</v>
      </c>
      <c r="D533" s="134"/>
      <c r="E533" s="135"/>
      <c r="F533" s="129"/>
      <c r="G533" s="131"/>
      <c r="H533" s="2"/>
      <c r="I533" s="2"/>
      <c r="J533" s="2"/>
      <c r="K533" s="2"/>
      <c r="L533" s="43"/>
      <c r="M533" s="241"/>
      <c r="N533" s="241"/>
      <c r="O533" s="241"/>
      <c r="P533" s="241"/>
      <c r="Q533" s="241"/>
      <c r="R533" s="241"/>
      <c r="S533" s="241"/>
      <c r="T533" s="241"/>
      <c r="U533" s="84"/>
      <c r="V533" s="83"/>
      <c r="W533" s="281" t="s">
        <v>1160</v>
      </c>
      <c r="X533" s="282"/>
      <c r="Y533" s="282"/>
      <c r="Z533" s="282"/>
      <c r="AA533" s="283"/>
      <c r="AB533" s="247" t="s">
        <v>1159</v>
      </c>
      <c r="AC533" s="248"/>
      <c r="AD533" s="248"/>
      <c r="AE533" s="248"/>
      <c r="AF533" s="248"/>
      <c r="AG533" s="248"/>
      <c r="AH533" s="248"/>
      <c r="AI533" s="248"/>
      <c r="AJ533" s="248"/>
      <c r="AK533" s="248"/>
      <c r="AL533" s="126" t="s">
        <v>808</v>
      </c>
      <c r="AM533" s="255">
        <f>AM530</f>
        <v>0.7</v>
      </c>
      <c r="AN533" s="289"/>
      <c r="AO533" s="44"/>
      <c r="AP533" s="130"/>
      <c r="AQ533" s="130"/>
      <c r="AR533" s="131"/>
      <c r="AS533" s="167">
        <f>ROUND(ROUND(ROUND(I527*S534,0)*$U$512,0)*AM533,0)-AO532</f>
        <v>273</v>
      </c>
      <c r="AT533" s="82"/>
    </row>
    <row r="534" spans="1:46" ht="17.2" customHeight="1" x14ac:dyDescent="0.3">
      <c r="A534" s="10">
        <v>21</v>
      </c>
      <c r="B534" s="12" t="s">
        <v>263</v>
      </c>
      <c r="C534" s="151" t="s">
        <v>1428</v>
      </c>
      <c r="D534" s="137"/>
      <c r="E534" s="138"/>
      <c r="F534" s="148"/>
      <c r="G534" s="150"/>
      <c r="H534" s="8"/>
      <c r="I534" s="8"/>
      <c r="J534" s="8"/>
      <c r="K534" s="8"/>
      <c r="L534" s="20"/>
      <c r="M534" s="11"/>
      <c r="N534" s="11"/>
      <c r="O534" s="11"/>
      <c r="P534" s="11"/>
      <c r="Q534" s="11"/>
      <c r="R534" s="126" t="s">
        <v>808</v>
      </c>
      <c r="S534" s="236">
        <f>S528</f>
        <v>0.96499999999999997</v>
      </c>
      <c r="T534" s="236"/>
      <c r="U534" s="102"/>
      <c r="V534" s="104"/>
      <c r="W534" s="292"/>
      <c r="X534" s="293"/>
      <c r="Y534" s="293"/>
      <c r="Z534" s="293"/>
      <c r="AA534" s="294"/>
      <c r="AB534" s="247" t="s">
        <v>1157</v>
      </c>
      <c r="AC534" s="248"/>
      <c r="AD534" s="248"/>
      <c r="AE534" s="248"/>
      <c r="AF534" s="248"/>
      <c r="AG534" s="248"/>
      <c r="AH534" s="248"/>
      <c r="AI534" s="248"/>
      <c r="AJ534" s="248"/>
      <c r="AK534" s="248"/>
      <c r="AL534" s="59" t="s">
        <v>808</v>
      </c>
      <c r="AM534" s="249">
        <f>AM531</f>
        <v>0.5</v>
      </c>
      <c r="AN534" s="250"/>
      <c r="AO534" s="42"/>
      <c r="AP534" s="149"/>
      <c r="AQ534" s="149"/>
      <c r="AR534" s="150"/>
      <c r="AS534" s="179">
        <f>ROUND(ROUND(ROUND(I527*S534,0)*$U$512,0)*AM534,0)-AO532</f>
        <v>194</v>
      </c>
      <c r="AT534" s="81"/>
    </row>
    <row r="535" spans="1:46" ht="17.2" customHeight="1" x14ac:dyDescent="0.3"/>
    <row r="536" spans="1:46" ht="17.2" customHeight="1" x14ac:dyDescent="0.3"/>
    <row r="537" spans="1:46" ht="17.2" customHeight="1" x14ac:dyDescent="0.3">
      <c r="V537" s="74"/>
      <c r="Y537" s="74"/>
      <c r="AC537" s="40"/>
      <c r="AD537" s="40"/>
    </row>
    <row r="538" spans="1:46" ht="17.2" customHeight="1" x14ac:dyDescent="0.3">
      <c r="V538" s="74"/>
      <c r="Y538" s="74"/>
      <c r="AC538" s="40"/>
      <c r="AD538" s="40"/>
    </row>
    <row r="539" spans="1:46" ht="17.2" customHeight="1" x14ac:dyDescent="0.3">
      <c r="V539" s="74"/>
      <c r="Y539" s="74"/>
      <c r="AC539" s="40"/>
      <c r="AD539" s="40"/>
    </row>
    <row r="540" spans="1:46" ht="17.2" customHeight="1" x14ac:dyDescent="0.3">
      <c r="V540" s="74"/>
      <c r="Y540" s="74"/>
      <c r="AC540" s="40"/>
      <c r="AD540" s="40"/>
    </row>
    <row r="541" spans="1:46" ht="17.2" customHeight="1" x14ac:dyDescent="0.3">
      <c r="V541" s="74"/>
      <c r="Y541" s="74"/>
      <c r="AC541" s="40"/>
      <c r="AD541" s="40"/>
    </row>
    <row r="542" spans="1:46" ht="17.2" customHeight="1" x14ac:dyDescent="0.3">
      <c r="V542" s="74"/>
      <c r="Y542" s="74"/>
      <c r="AC542" s="40"/>
      <c r="AD542" s="40"/>
    </row>
    <row r="543" spans="1:46" ht="17.2" customHeight="1" x14ac:dyDescent="0.3">
      <c r="V543" s="74"/>
      <c r="Y543" s="74"/>
      <c r="AC543" s="40"/>
      <c r="AD543" s="40"/>
    </row>
    <row r="544" spans="1:46" ht="17.2" customHeight="1" x14ac:dyDescent="0.3">
      <c r="V544" s="74"/>
      <c r="Y544" s="74"/>
      <c r="AC544" s="40"/>
      <c r="AD544" s="40"/>
    </row>
    <row r="545" spans="22:30" ht="17.2" customHeight="1" x14ac:dyDescent="0.3">
      <c r="V545" s="74"/>
      <c r="Y545" s="74"/>
      <c r="AC545" s="40"/>
      <c r="AD545" s="40"/>
    </row>
  </sheetData>
  <mergeCells count="1417">
    <mergeCell ref="D5:AR5"/>
    <mergeCell ref="D7:E18"/>
    <mergeCell ref="F7:G18"/>
    <mergeCell ref="H7:L8"/>
    <mergeCell ref="U7:U24"/>
    <mergeCell ref="V7:V30"/>
    <mergeCell ref="AM7:AN7"/>
    <mergeCell ref="W8:AA9"/>
    <mergeCell ref="AB8:AK8"/>
    <mergeCell ref="AM8:AN8"/>
    <mergeCell ref="AB9:AK9"/>
    <mergeCell ref="AM9:AN9"/>
    <mergeCell ref="M10:T11"/>
    <mergeCell ref="AM10:AN10"/>
    <mergeCell ref="I11:J11"/>
    <mergeCell ref="W11:AA12"/>
    <mergeCell ref="AB11:AK11"/>
    <mergeCell ref="AM11:AN11"/>
    <mergeCell ref="S12:T12"/>
    <mergeCell ref="AB12:AK12"/>
    <mergeCell ref="AM12:AN12"/>
    <mergeCell ref="AM13:AN13"/>
    <mergeCell ref="AO13:AR14"/>
    <mergeCell ref="W14:AA15"/>
    <mergeCell ref="AB14:AK14"/>
    <mergeCell ref="AM14:AN14"/>
    <mergeCell ref="AB15:AK15"/>
    <mergeCell ref="AM15:AN15"/>
    <mergeCell ref="M16:T17"/>
    <mergeCell ref="AM16:AN16"/>
    <mergeCell ref="W17:AA18"/>
    <mergeCell ref="AB17:AK17"/>
    <mergeCell ref="AM17:AN17"/>
    <mergeCell ref="S18:T18"/>
    <mergeCell ref="AB18:AK18"/>
    <mergeCell ref="AM18:AN18"/>
    <mergeCell ref="H19:L20"/>
    <mergeCell ref="AM19:AN19"/>
    <mergeCell ref="W20:AA21"/>
    <mergeCell ref="AB20:AK20"/>
    <mergeCell ref="AM20:AN20"/>
    <mergeCell ref="AB21:AK21"/>
    <mergeCell ref="AM21:AN21"/>
    <mergeCell ref="M22:T23"/>
    <mergeCell ref="AM22:AN22"/>
    <mergeCell ref="I23:J23"/>
    <mergeCell ref="W23:AA24"/>
    <mergeCell ref="AB23:AK23"/>
    <mergeCell ref="AM23:AN23"/>
    <mergeCell ref="S24:T24"/>
    <mergeCell ref="AB24:AK24"/>
    <mergeCell ref="AM24:AN24"/>
    <mergeCell ref="AM25:AN25"/>
    <mergeCell ref="AO25:AR26"/>
    <mergeCell ref="W26:AA27"/>
    <mergeCell ref="AB26:AK26"/>
    <mergeCell ref="AM26:AN26"/>
    <mergeCell ref="AB27:AK27"/>
    <mergeCell ref="AM27:AN27"/>
    <mergeCell ref="M28:T29"/>
    <mergeCell ref="AM28:AN28"/>
    <mergeCell ref="W29:AA30"/>
    <mergeCell ref="AB29:AK29"/>
    <mergeCell ref="AM29:AN29"/>
    <mergeCell ref="S30:T30"/>
    <mergeCell ref="AB30:AK30"/>
    <mergeCell ref="AM30:AN30"/>
    <mergeCell ref="H31:L32"/>
    <mergeCell ref="U31:V31"/>
    <mergeCell ref="AM31:AN31"/>
    <mergeCell ref="U32:V32"/>
    <mergeCell ref="W32:AA33"/>
    <mergeCell ref="AB32:AK32"/>
    <mergeCell ref="AM32:AN32"/>
    <mergeCell ref="AB33:AK33"/>
    <mergeCell ref="AM33:AN33"/>
    <mergeCell ref="M34:T35"/>
    <mergeCell ref="AM34:AN34"/>
    <mergeCell ref="I35:J35"/>
    <mergeCell ref="W35:AA36"/>
    <mergeCell ref="AB35:AK35"/>
    <mergeCell ref="AM35:AN35"/>
    <mergeCell ref="S36:T36"/>
    <mergeCell ref="AB36:AK36"/>
    <mergeCell ref="AM36:AN36"/>
    <mergeCell ref="AM37:AN37"/>
    <mergeCell ref="AO37:AR38"/>
    <mergeCell ref="W38:AA39"/>
    <mergeCell ref="AB38:AK38"/>
    <mergeCell ref="AM38:AN38"/>
    <mergeCell ref="AB39:AK39"/>
    <mergeCell ref="AM39:AN39"/>
    <mergeCell ref="M40:T41"/>
    <mergeCell ref="AM40:AN40"/>
    <mergeCell ref="W41:AA42"/>
    <mergeCell ref="AB41:AK41"/>
    <mergeCell ref="AM41:AN41"/>
    <mergeCell ref="S42:T42"/>
    <mergeCell ref="AB42:AK42"/>
    <mergeCell ref="AM42:AN42"/>
    <mergeCell ref="H43:L44"/>
    <mergeCell ref="AM43:AN43"/>
    <mergeCell ref="W44:AA45"/>
    <mergeCell ref="AB44:AK44"/>
    <mergeCell ref="AM44:AN44"/>
    <mergeCell ref="AB45:AK45"/>
    <mergeCell ref="AM45:AN45"/>
    <mergeCell ref="M46:T47"/>
    <mergeCell ref="AM46:AN46"/>
    <mergeCell ref="I47:J47"/>
    <mergeCell ref="W47:AA48"/>
    <mergeCell ref="AB47:AK47"/>
    <mergeCell ref="AM47:AN47"/>
    <mergeCell ref="S48:T48"/>
    <mergeCell ref="AB48:AK48"/>
    <mergeCell ref="AM48:AN48"/>
    <mergeCell ref="AM49:AN49"/>
    <mergeCell ref="AO49:AR50"/>
    <mergeCell ref="W50:AA51"/>
    <mergeCell ref="AB50:AK50"/>
    <mergeCell ref="AM50:AN50"/>
    <mergeCell ref="AB51:AK51"/>
    <mergeCell ref="AM51:AN51"/>
    <mergeCell ref="M52:T53"/>
    <mergeCell ref="AM52:AN52"/>
    <mergeCell ref="W53:AA54"/>
    <mergeCell ref="AB53:AK53"/>
    <mergeCell ref="AM53:AN53"/>
    <mergeCell ref="S54:T54"/>
    <mergeCell ref="AB54:AK54"/>
    <mergeCell ref="AM54:AN54"/>
    <mergeCell ref="D55:E66"/>
    <mergeCell ref="F55:G66"/>
    <mergeCell ref="H55:L56"/>
    <mergeCell ref="U55:U72"/>
    <mergeCell ref="V55:V78"/>
    <mergeCell ref="AM55:AN55"/>
    <mergeCell ref="W56:AA57"/>
    <mergeCell ref="AB56:AK56"/>
    <mergeCell ref="AM56:AN56"/>
    <mergeCell ref="AB57:AK57"/>
    <mergeCell ref="AM57:AN57"/>
    <mergeCell ref="M58:T59"/>
    <mergeCell ref="AM58:AN58"/>
    <mergeCell ref="I59:J59"/>
    <mergeCell ref="W59:AA60"/>
    <mergeCell ref="AB59:AK59"/>
    <mergeCell ref="AM59:AN59"/>
    <mergeCell ref="S60:T60"/>
    <mergeCell ref="AB60:AK60"/>
    <mergeCell ref="AM60:AN60"/>
    <mergeCell ref="AM61:AN61"/>
    <mergeCell ref="AO61:AR62"/>
    <mergeCell ref="W62:AA63"/>
    <mergeCell ref="AB62:AK62"/>
    <mergeCell ref="AM62:AN62"/>
    <mergeCell ref="AB63:AK63"/>
    <mergeCell ref="AM63:AN63"/>
    <mergeCell ref="M64:T65"/>
    <mergeCell ref="AM64:AN64"/>
    <mergeCell ref="W65:AA66"/>
    <mergeCell ref="AB65:AK65"/>
    <mergeCell ref="AM65:AN65"/>
    <mergeCell ref="S66:T66"/>
    <mergeCell ref="AB66:AK66"/>
    <mergeCell ref="AM66:AN66"/>
    <mergeCell ref="H67:L68"/>
    <mergeCell ref="AM67:AN67"/>
    <mergeCell ref="W68:AA69"/>
    <mergeCell ref="AB68:AK68"/>
    <mergeCell ref="AM68:AN68"/>
    <mergeCell ref="AB69:AK69"/>
    <mergeCell ref="AM69:AN69"/>
    <mergeCell ref="M70:T71"/>
    <mergeCell ref="AM70:AN70"/>
    <mergeCell ref="I71:J71"/>
    <mergeCell ref="W71:AA72"/>
    <mergeCell ref="AB71:AK71"/>
    <mergeCell ref="AM71:AN71"/>
    <mergeCell ref="S72:T72"/>
    <mergeCell ref="AB72:AK72"/>
    <mergeCell ref="AM72:AN72"/>
    <mergeCell ref="AM73:AN73"/>
    <mergeCell ref="AO73:AR74"/>
    <mergeCell ref="W74:AA75"/>
    <mergeCell ref="AB74:AK74"/>
    <mergeCell ref="AM74:AN74"/>
    <mergeCell ref="AB75:AK75"/>
    <mergeCell ref="AM75:AN75"/>
    <mergeCell ref="M76:T77"/>
    <mergeCell ref="AM76:AN76"/>
    <mergeCell ref="W77:AA78"/>
    <mergeCell ref="AB77:AK77"/>
    <mergeCell ref="AM77:AN77"/>
    <mergeCell ref="S78:T78"/>
    <mergeCell ref="AB78:AK78"/>
    <mergeCell ref="AM78:AN78"/>
    <mergeCell ref="H79:L80"/>
    <mergeCell ref="U79:V79"/>
    <mergeCell ref="AM79:AN79"/>
    <mergeCell ref="U80:V80"/>
    <mergeCell ref="W80:AA81"/>
    <mergeCell ref="AB80:AK80"/>
    <mergeCell ref="AM80:AN80"/>
    <mergeCell ref="AB81:AK81"/>
    <mergeCell ref="AM81:AN81"/>
    <mergeCell ref="M82:T83"/>
    <mergeCell ref="AM82:AN82"/>
    <mergeCell ref="I83:J83"/>
    <mergeCell ref="W83:AA84"/>
    <mergeCell ref="AB83:AK83"/>
    <mergeCell ref="AM83:AN83"/>
    <mergeCell ref="S84:T84"/>
    <mergeCell ref="AB84:AK84"/>
    <mergeCell ref="AM84:AN84"/>
    <mergeCell ref="AM85:AN85"/>
    <mergeCell ref="AO85:AR86"/>
    <mergeCell ref="W86:AA87"/>
    <mergeCell ref="AB86:AK86"/>
    <mergeCell ref="AM86:AN86"/>
    <mergeCell ref="AB87:AK87"/>
    <mergeCell ref="AM87:AN87"/>
    <mergeCell ref="M88:T89"/>
    <mergeCell ref="AM88:AN88"/>
    <mergeCell ref="W89:AA90"/>
    <mergeCell ref="AB89:AK89"/>
    <mergeCell ref="AM89:AN89"/>
    <mergeCell ref="S90:T90"/>
    <mergeCell ref="AB90:AK90"/>
    <mergeCell ref="AM90:AN90"/>
    <mergeCell ref="H91:L92"/>
    <mergeCell ref="AM91:AN91"/>
    <mergeCell ref="W92:AA93"/>
    <mergeCell ref="AB92:AK92"/>
    <mergeCell ref="AM92:AN92"/>
    <mergeCell ref="AB93:AK93"/>
    <mergeCell ref="AM93:AN93"/>
    <mergeCell ref="M94:T95"/>
    <mergeCell ref="AM94:AN94"/>
    <mergeCell ref="I95:J95"/>
    <mergeCell ref="W95:AA96"/>
    <mergeCell ref="AB95:AK95"/>
    <mergeCell ref="AM95:AN95"/>
    <mergeCell ref="S96:T96"/>
    <mergeCell ref="AB96:AK96"/>
    <mergeCell ref="AM96:AN96"/>
    <mergeCell ref="AM97:AN97"/>
    <mergeCell ref="AO97:AR98"/>
    <mergeCell ref="W98:AA99"/>
    <mergeCell ref="AB98:AK98"/>
    <mergeCell ref="AM98:AN98"/>
    <mergeCell ref="AB99:AK99"/>
    <mergeCell ref="AM99:AN99"/>
    <mergeCell ref="M100:T101"/>
    <mergeCell ref="AM100:AN100"/>
    <mergeCell ref="W101:AA102"/>
    <mergeCell ref="AB101:AK101"/>
    <mergeCell ref="AM101:AN101"/>
    <mergeCell ref="S102:T102"/>
    <mergeCell ref="AB102:AK102"/>
    <mergeCell ref="AM102:AN102"/>
    <mergeCell ref="D103:E114"/>
    <mergeCell ref="F103:G114"/>
    <mergeCell ref="H103:L104"/>
    <mergeCell ref="U103:U120"/>
    <mergeCell ref="V103:V126"/>
    <mergeCell ref="AM103:AN103"/>
    <mergeCell ref="W104:AA105"/>
    <mergeCell ref="AB104:AK104"/>
    <mergeCell ref="AM104:AN104"/>
    <mergeCell ref="AB105:AK105"/>
    <mergeCell ref="AM105:AN105"/>
    <mergeCell ref="M106:T107"/>
    <mergeCell ref="AM106:AN106"/>
    <mergeCell ref="I107:J107"/>
    <mergeCell ref="W107:AA108"/>
    <mergeCell ref="AB107:AK107"/>
    <mergeCell ref="AM107:AN107"/>
    <mergeCell ref="S108:T108"/>
    <mergeCell ref="AB108:AK108"/>
    <mergeCell ref="AM108:AN108"/>
    <mergeCell ref="AM109:AN109"/>
    <mergeCell ref="AO109:AR110"/>
    <mergeCell ref="W110:AA111"/>
    <mergeCell ref="AB110:AK110"/>
    <mergeCell ref="AM110:AN110"/>
    <mergeCell ref="AB111:AK111"/>
    <mergeCell ref="AM111:AN111"/>
    <mergeCell ref="M112:T113"/>
    <mergeCell ref="AM112:AN112"/>
    <mergeCell ref="W113:AA114"/>
    <mergeCell ref="AB113:AK113"/>
    <mergeCell ref="AM113:AN113"/>
    <mergeCell ref="S114:T114"/>
    <mergeCell ref="AB114:AK114"/>
    <mergeCell ref="AM114:AN114"/>
    <mergeCell ref="H115:L116"/>
    <mergeCell ref="AM115:AN115"/>
    <mergeCell ref="W116:AA117"/>
    <mergeCell ref="AB116:AK116"/>
    <mergeCell ref="AM116:AN116"/>
    <mergeCell ref="AB117:AK117"/>
    <mergeCell ref="AM117:AN117"/>
    <mergeCell ref="M118:T119"/>
    <mergeCell ref="AM118:AN118"/>
    <mergeCell ref="I119:J119"/>
    <mergeCell ref="W119:AA120"/>
    <mergeCell ref="AB119:AK119"/>
    <mergeCell ref="AM119:AN119"/>
    <mergeCell ref="S120:T120"/>
    <mergeCell ref="AB120:AK120"/>
    <mergeCell ref="AM120:AN120"/>
    <mergeCell ref="AM121:AN121"/>
    <mergeCell ref="AO121:AR122"/>
    <mergeCell ref="W122:AA123"/>
    <mergeCell ref="AB122:AK122"/>
    <mergeCell ref="AM122:AN122"/>
    <mergeCell ref="AB123:AK123"/>
    <mergeCell ref="AM123:AN123"/>
    <mergeCell ref="M124:T125"/>
    <mergeCell ref="AM124:AN124"/>
    <mergeCell ref="W125:AA126"/>
    <mergeCell ref="AB125:AK125"/>
    <mergeCell ref="AM125:AN125"/>
    <mergeCell ref="S126:T126"/>
    <mergeCell ref="AB126:AK126"/>
    <mergeCell ref="AM126:AN126"/>
    <mergeCell ref="H127:L128"/>
    <mergeCell ref="U127:V127"/>
    <mergeCell ref="AM127:AN127"/>
    <mergeCell ref="U128:V128"/>
    <mergeCell ref="W128:AA129"/>
    <mergeCell ref="AB128:AK128"/>
    <mergeCell ref="AM128:AN128"/>
    <mergeCell ref="AB129:AK129"/>
    <mergeCell ref="AM129:AN129"/>
    <mergeCell ref="M130:T131"/>
    <mergeCell ref="AM130:AN130"/>
    <mergeCell ref="I131:J131"/>
    <mergeCell ref="W131:AA132"/>
    <mergeCell ref="AB131:AK131"/>
    <mergeCell ref="AM131:AN131"/>
    <mergeCell ref="S132:T132"/>
    <mergeCell ref="AB132:AK132"/>
    <mergeCell ref="AM132:AN132"/>
    <mergeCell ref="AM133:AN133"/>
    <mergeCell ref="AO133:AR134"/>
    <mergeCell ref="W134:AA135"/>
    <mergeCell ref="AB134:AK134"/>
    <mergeCell ref="AM134:AN134"/>
    <mergeCell ref="AB135:AK135"/>
    <mergeCell ref="AM135:AN135"/>
    <mergeCell ref="M136:T137"/>
    <mergeCell ref="AM136:AN136"/>
    <mergeCell ref="W137:AA138"/>
    <mergeCell ref="AB137:AK137"/>
    <mergeCell ref="AM137:AN137"/>
    <mergeCell ref="S138:T138"/>
    <mergeCell ref="AB138:AK138"/>
    <mergeCell ref="AM138:AN138"/>
    <mergeCell ref="H139:L140"/>
    <mergeCell ref="AM139:AN139"/>
    <mergeCell ref="W140:AA141"/>
    <mergeCell ref="AB140:AK140"/>
    <mergeCell ref="AM140:AN140"/>
    <mergeCell ref="AB141:AK141"/>
    <mergeCell ref="AM141:AN141"/>
    <mergeCell ref="M142:T143"/>
    <mergeCell ref="AM142:AN142"/>
    <mergeCell ref="I143:J143"/>
    <mergeCell ref="W143:AA144"/>
    <mergeCell ref="AB143:AK143"/>
    <mergeCell ref="AM143:AN143"/>
    <mergeCell ref="S144:T144"/>
    <mergeCell ref="AB144:AK144"/>
    <mergeCell ref="AM144:AN144"/>
    <mergeCell ref="AM145:AN145"/>
    <mergeCell ref="AO145:AR146"/>
    <mergeCell ref="W146:AA147"/>
    <mergeCell ref="AB146:AK146"/>
    <mergeCell ref="AM146:AN146"/>
    <mergeCell ref="AB147:AK147"/>
    <mergeCell ref="AM147:AN147"/>
    <mergeCell ref="M148:T149"/>
    <mergeCell ref="AM148:AN148"/>
    <mergeCell ref="W149:AA150"/>
    <mergeCell ref="AB149:AK149"/>
    <mergeCell ref="AM149:AN149"/>
    <mergeCell ref="S150:T150"/>
    <mergeCell ref="AB150:AK150"/>
    <mergeCell ref="AM150:AN150"/>
    <mergeCell ref="F151:G162"/>
    <mergeCell ref="AM151:AN151"/>
    <mergeCell ref="J152:K152"/>
    <mergeCell ref="W152:AA153"/>
    <mergeCell ref="AB152:AK152"/>
    <mergeCell ref="AM152:AN152"/>
    <mergeCell ref="AB153:AK153"/>
    <mergeCell ref="AM153:AN153"/>
    <mergeCell ref="AM154:AN154"/>
    <mergeCell ref="AM157:AN157"/>
    <mergeCell ref="AO154:AR155"/>
    <mergeCell ref="W155:AA156"/>
    <mergeCell ref="AB155:AK155"/>
    <mergeCell ref="AM155:AN155"/>
    <mergeCell ref="AB156:AK156"/>
    <mergeCell ref="AM156:AN156"/>
    <mergeCell ref="J158:K158"/>
    <mergeCell ref="W158:AA159"/>
    <mergeCell ref="AB158:AK158"/>
    <mergeCell ref="AM158:AN158"/>
    <mergeCell ref="AB159:AK159"/>
    <mergeCell ref="AM159:AN159"/>
    <mergeCell ref="AM160:AN160"/>
    <mergeCell ref="AO160:AR161"/>
    <mergeCell ref="W161:AA162"/>
    <mergeCell ref="AB161:AK161"/>
    <mergeCell ref="AM161:AN161"/>
    <mergeCell ref="AB162:AK162"/>
    <mergeCell ref="AM162:AN162"/>
    <mergeCell ref="AM163:AN163"/>
    <mergeCell ref="J164:K164"/>
    <mergeCell ref="W164:AA165"/>
    <mergeCell ref="AB164:AK164"/>
    <mergeCell ref="AM164:AN164"/>
    <mergeCell ref="AB165:AK165"/>
    <mergeCell ref="AM165:AN165"/>
    <mergeCell ref="AM166:AN166"/>
    <mergeCell ref="AO166:AR167"/>
    <mergeCell ref="W167:AA168"/>
    <mergeCell ref="AB167:AK167"/>
    <mergeCell ref="AM167:AN167"/>
    <mergeCell ref="AB168:AK168"/>
    <mergeCell ref="AM168:AN168"/>
    <mergeCell ref="AM169:AN169"/>
    <mergeCell ref="J170:K170"/>
    <mergeCell ref="W170:AA171"/>
    <mergeCell ref="AB170:AK170"/>
    <mergeCell ref="AM170:AN170"/>
    <mergeCell ref="AB171:AK171"/>
    <mergeCell ref="AM171:AN171"/>
    <mergeCell ref="AM172:AN172"/>
    <mergeCell ref="AO172:AR173"/>
    <mergeCell ref="W173:AA174"/>
    <mergeCell ref="AB173:AK173"/>
    <mergeCell ref="AM173:AN173"/>
    <mergeCell ref="AB174:AK174"/>
    <mergeCell ref="AM174:AN174"/>
    <mergeCell ref="D175:E186"/>
    <mergeCell ref="F175:G186"/>
    <mergeCell ref="H175:L176"/>
    <mergeCell ref="U175:U192"/>
    <mergeCell ref="V175:V198"/>
    <mergeCell ref="AM175:AN175"/>
    <mergeCell ref="W176:AA177"/>
    <mergeCell ref="AB176:AK176"/>
    <mergeCell ref="AM176:AN176"/>
    <mergeCell ref="AB177:AK177"/>
    <mergeCell ref="AM177:AN177"/>
    <mergeCell ref="M178:T179"/>
    <mergeCell ref="AM178:AN178"/>
    <mergeCell ref="I179:J179"/>
    <mergeCell ref="W179:AA180"/>
    <mergeCell ref="AB179:AK179"/>
    <mergeCell ref="AM179:AN179"/>
    <mergeCell ref="S180:T180"/>
    <mergeCell ref="AB180:AK180"/>
    <mergeCell ref="AM180:AN180"/>
    <mergeCell ref="AM181:AN181"/>
    <mergeCell ref="M190:T191"/>
    <mergeCell ref="AM190:AN190"/>
    <mergeCell ref="I191:J191"/>
    <mergeCell ref="W191:AA192"/>
    <mergeCell ref="AB191:AK191"/>
    <mergeCell ref="AM191:AN191"/>
    <mergeCell ref="S192:T192"/>
    <mergeCell ref="AB192:AK192"/>
    <mergeCell ref="AM192:AN192"/>
    <mergeCell ref="AM193:AN193"/>
    <mergeCell ref="AO181:AR182"/>
    <mergeCell ref="W182:AA183"/>
    <mergeCell ref="AB182:AK182"/>
    <mergeCell ref="AM182:AN182"/>
    <mergeCell ref="AB183:AK183"/>
    <mergeCell ref="AM183:AN183"/>
    <mergeCell ref="M184:T185"/>
    <mergeCell ref="AM184:AN184"/>
    <mergeCell ref="W185:AA186"/>
    <mergeCell ref="AB185:AK185"/>
    <mergeCell ref="AM185:AN185"/>
    <mergeCell ref="S186:T186"/>
    <mergeCell ref="AB186:AK186"/>
    <mergeCell ref="AM186:AN186"/>
    <mergeCell ref="H187:L188"/>
    <mergeCell ref="AM187:AN187"/>
    <mergeCell ref="W188:AA189"/>
    <mergeCell ref="AB188:AK188"/>
    <mergeCell ref="AM188:AN188"/>
    <mergeCell ref="AB189:AK189"/>
    <mergeCell ref="AM189:AN189"/>
    <mergeCell ref="AO193:AR194"/>
    <mergeCell ref="W194:AA195"/>
    <mergeCell ref="AB194:AK194"/>
    <mergeCell ref="AM194:AN194"/>
    <mergeCell ref="AB195:AK195"/>
    <mergeCell ref="AM195:AN195"/>
    <mergeCell ref="M196:T197"/>
    <mergeCell ref="AM196:AN196"/>
    <mergeCell ref="W197:AA198"/>
    <mergeCell ref="AB197:AK197"/>
    <mergeCell ref="AM197:AN197"/>
    <mergeCell ref="S198:T198"/>
    <mergeCell ref="AB198:AK198"/>
    <mergeCell ref="AM198:AN198"/>
    <mergeCell ref="H199:L200"/>
    <mergeCell ref="U199:V199"/>
    <mergeCell ref="AM199:AN199"/>
    <mergeCell ref="U200:V200"/>
    <mergeCell ref="W200:AA201"/>
    <mergeCell ref="AB200:AK200"/>
    <mergeCell ref="AM200:AN200"/>
    <mergeCell ref="AB201:AK201"/>
    <mergeCell ref="AM201:AN201"/>
    <mergeCell ref="M202:T203"/>
    <mergeCell ref="AM202:AN202"/>
    <mergeCell ref="I203:J203"/>
    <mergeCell ref="W203:AA204"/>
    <mergeCell ref="AB203:AK203"/>
    <mergeCell ref="AM203:AN203"/>
    <mergeCell ref="S204:T204"/>
    <mergeCell ref="AB204:AK204"/>
    <mergeCell ref="AM204:AN204"/>
    <mergeCell ref="AM205:AN205"/>
    <mergeCell ref="AO205:AR206"/>
    <mergeCell ref="W206:AA207"/>
    <mergeCell ref="AB206:AK206"/>
    <mergeCell ref="AM206:AN206"/>
    <mergeCell ref="AB207:AK207"/>
    <mergeCell ref="AM207:AN207"/>
    <mergeCell ref="M208:T209"/>
    <mergeCell ref="AM208:AN208"/>
    <mergeCell ref="W209:AA210"/>
    <mergeCell ref="AB209:AK209"/>
    <mergeCell ref="AM209:AN209"/>
    <mergeCell ref="S210:T210"/>
    <mergeCell ref="AB210:AK210"/>
    <mergeCell ref="AM210:AN210"/>
    <mergeCell ref="H211:L212"/>
    <mergeCell ref="AM211:AN211"/>
    <mergeCell ref="W212:AA213"/>
    <mergeCell ref="AB212:AK212"/>
    <mergeCell ref="AM212:AN212"/>
    <mergeCell ref="AB213:AK213"/>
    <mergeCell ref="AM213:AN213"/>
    <mergeCell ref="M214:T215"/>
    <mergeCell ref="AM214:AN214"/>
    <mergeCell ref="I215:J215"/>
    <mergeCell ref="W215:AA216"/>
    <mergeCell ref="AB215:AK215"/>
    <mergeCell ref="AM215:AN215"/>
    <mergeCell ref="S216:T216"/>
    <mergeCell ref="AB216:AK216"/>
    <mergeCell ref="AM216:AN216"/>
    <mergeCell ref="AM217:AN217"/>
    <mergeCell ref="AO217:AR218"/>
    <mergeCell ref="W218:AA219"/>
    <mergeCell ref="AB218:AK218"/>
    <mergeCell ref="AM218:AN218"/>
    <mergeCell ref="AB219:AK219"/>
    <mergeCell ref="AM219:AN219"/>
    <mergeCell ref="M220:T221"/>
    <mergeCell ref="AM220:AN220"/>
    <mergeCell ref="W221:AA222"/>
    <mergeCell ref="AB221:AK221"/>
    <mergeCell ref="AM221:AN221"/>
    <mergeCell ref="S222:T222"/>
    <mergeCell ref="AB222:AK222"/>
    <mergeCell ref="AM222:AN222"/>
    <mergeCell ref="D223:E234"/>
    <mergeCell ref="F223:G238"/>
    <mergeCell ref="H223:L224"/>
    <mergeCell ref="U223:U240"/>
    <mergeCell ref="V223:V246"/>
    <mergeCell ref="AM223:AN223"/>
    <mergeCell ref="W224:AA225"/>
    <mergeCell ref="AB224:AK224"/>
    <mergeCell ref="AM224:AN224"/>
    <mergeCell ref="AB225:AK225"/>
    <mergeCell ref="AM225:AN225"/>
    <mergeCell ref="M226:T227"/>
    <mergeCell ref="AM226:AN226"/>
    <mergeCell ref="I227:J227"/>
    <mergeCell ref="W227:AA228"/>
    <mergeCell ref="AB227:AK227"/>
    <mergeCell ref="AM227:AN227"/>
    <mergeCell ref="S228:T228"/>
    <mergeCell ref="AB228:AK228"/>
    <mergeCell ref="AM228:AN228"/>
    <mergeCell ref="AM229:AN229"/>
    <mergeCell ref="AO229:AR230"/>
    <mergeCell ref="W230:AA231"/>
    <mergeCell ref="AB230:AK230"/>
    <mergeCell ref="AM230:AN230"/>
    <mergeCell ref="AB231:AK231"/>
    <mergeCell ref="AM231:AN231"/>
    <mergeCell ref="M232:T233"/>
    <mergeCell ref="AM232:AN232"/>
    <mergeCell ref="W233:AA234"/>
    <mergeCell ref="AB233:AK233"/>
    <mergeCell ref="AM233:AN233"/>
    <mergeCell ref="S234:T234"/>
    <mergeCell ref="AB234:AK234"/>
    <mergeCell ref="AM234:AN234"/>
    <mergeCell ref="H235:L236"/>
    <mergeCell ref="AM235:AN235"/>
    <mergeCell ref="W236:AA237"/>
    <mergeCell ref="AB236:AK236"/>
    <mergeCell ref="AM236:AN236"/>
    <mergeCell ref="AB237:AK237"/>
    <mergeCell ref="AM237:AN237"/>
    <mergeCell ref="M238:T239"/>
    <mergeCell ref="AM238:AN238"/>
    <mergeCell ref="I239:J239"/>
    <mergeCell ref="W239:AA240"/>
    <mergeCell ref="AB239:AK239"/>
    <mergeCell ref="AM239:AN239"/>
    <mergeCell ref="S240:T240"/>
    <mergeCell ref="AB240:AK240"/>
    <mergeCell ref="AM240:AN240"/>
    <mergeCell ref="AM241:AN241"/>
    <mergeCell ref="AO241:AR242"/>
    <mergeCell ref="W242:AA243"/>
    <mergeCell ref="AB242:AK242"/>
    <mergeCell ref="AM242:AN242"/>
    <mergeCell ref="AB243:AK243"/>
    <mergeCell ref="AM243:AN243"/>
    <mergeCell ref="M244:T245"/>
    <mergeCell ref="AM244:AN244"/>
    <mergeCell ref="W245:AA246"/>
    <mergeCell ref="AB245:AK245"/>
    <mergeCell ref="AM245:AN245"/>
    <mergeCell ref="S246:T246"/>
    <mergeCell ref="AB246:AK246"/>
    <mergeCell ref="AM246:AN246"/>
    <mergeCell ref="H247:L248"/>
    <mergeCell ref="U247:V247"/>
    <mergeCell ref="AM247:AN247"/>
    <mergeCell ref="U248:V248"/>
    <mergeCell ref="W248:AA249"/>
    <mergeCell ref="AB248:AK248"/>
    <mergeCell ref="AM248:AN248"/>
    <mergeCell ref="AB249:AK249"/>
    <mergeCell ref="AM249:AN249"/>
    <mergeCell ref="M250:T251"/>
    <mergeCell ref="AM250:AN250"/>
    <mergeCell ref="I251:J251"/>
    <mergeCell ref="W251:AA252"/>
    <mergeCell ref="AB251:AK251"/>
    <mergeCell ref="AM251:AN251"/>
    <mergeCell ref="S252:T252"/>
    <mergeCell ref="AB252:AK252"/>
    <mergeCell ref="AM252:AN252"/>
    <mergeCell ref="AM253:AN253"/>
    <mergeCell ref="AO253:AR254"/>
    <mergeCell ref="W254:AA255"/>
    <mergeCell ref="AB254:AK254"/>
    <mergeCell ref="AM254:AN254"/>
    <mergeCell ref="AB255:AK255"/>
    <mergeCell ref="AM255:AN255"/>
    <mergeCell ref="M256:T257"/>
    <mergeCell ref="AM256:AN256"/>
    <mergeCell ref="W257:AA258"/>
    <mergeCell ref="AB257:AK257"/>
    <mergeCell ref="AM257:AN257"/>
    <mergeCell ref="S258:T258"/>
    <mergeCell ref="U258:V258"/>
    <mergeCell ref="AB258:AK258"/>
    <mergeCell ref="AM258:AN258"/>
    <mergeCell ref="H259:L260"/>
    <mergeCell ref="AM259:AN259"/>
    <mergeCell ref="W260:AA261"/>
    <mergeCell ref="AB260:AK260"/>
    <mergeCell ref="AM260:AN260"/>
    <mergeCell ref="AB261:AK261"/>
    <mergeCell ref="AM261:AN261"/>
    <mergeCell ref="M262:T263"/>
    <mergeCell ref="AM262:AN262"/>
    <mergeCell ref="I263:J263"/>
    <mergeCell ref="W263:AA264"/>
    <mergeCell ref="AB263:AK263"/>
    <mergeCell ref="AM263:AN263"/>
    <mergeCell ref="S264:T264"/>
    <mergeCell ref="AB264:AK264"/>
    <mergeCell ref="AM264:AN264"/>
    <mergeCell ref="AM265:AN265"/>
    <mergeCell ref="AO265:AR266"/>
    <mergeCell ref="W266:AA267"/>
    <mergeCell ref="AB266:AK266"/>
    <mergeCell ref="AM266:AN266"/>
    <mergeCell ref="AB267:AK267"/>
    <mergeCell ref="AM267:AN267"/>
    <mergeCell ref="M268:T269"/>
    <mergeCell ref="AM268:AN268"/>
    <mergeCell ref="W269:AA270"/>
    <mergeCell ref="AB269:AK269"/>
    <mergeCell ref="AM269:AN269"/>
    <mergeCell ref="S270:T270"/>
    <mergeCell ref="AB270:AK270"/>
    <mergeCell ref="AM270:AN270"/>
    <mergeCell ref="D271:E282"/>
    <mergeCell ref="F271:G282"/>
    <mergeCell ref="H271:L272"/>
    <mergeCell ref="U271:U288"/>
    <mergeCell ref="V271:V294"/>
    <mergeCell ref="AM271:AN271"/>
    <mergeCell ref="W272:AA273"/>
    <mergeCell ref="AB272:AK272"/>
    <mergeCell ref="AM272:AN272"/>
    <mergeCell ref="AB273:AK273"/>
    <mergeCell ref="AM273:AN273"/>
    <mergeCell ref="M274:T275"/>
    <mergeCell ref="AM274:AN274"/>
    <mergeCell ref="I275:J275"/>
    <mergeCell ref="W275:AA276"/>
    <mergeCell ref="AB275:AK275"/>
    <mergeCell ref="AM275:AN275"/>
    <mergeCell ref="S276:T276"/>
    <mergeCell ref="AB276:AK276"/>
    <mergeCell ref="AM276:AN276"/>
    <mergeCell ref="AM277:AN277"/>
    <mergeCell ref="AO277:AR278"/>
    <mergeCell ref="W278:AA279"/>
    <mergeCell ref="AB278:AK278"/>
    <mergeCell ref="AM278:AN278"/>
    <mergeCell ref="AB279:AK279"/>
    <mergeCell ref="AM279:AN279"/>
    <mergeCell ref="M280:T281"/>
    <mergeCell ref="AM280:AN280"/>
    <mergeCell ref="W281:AA282"/>
    <mergeCell ref="AB281:AK281"/>
    <mergeCell ref="AM281:AN281"/>
    <mergeCell ref="S282:T282"/>
    <mergeCell ref="AB282:AK282"/>
    <mergeCell ref="AM282:AN282"/>
    <mergeCell ref="H283:L284"/>
    <mergeCell ref="AM283:AN283"/>
    <mergeCell ref="W284:AA285"/>
    <mergeCell ref="AB284:AK284"/>
    <mergeCell ref="AM284:AN284"/>
    <mergeCell ref="AB285:AK285"/>
    <mergeCell ref="AM285:AN285"/>
    <mergeCell ref="M286:T287"/>
    <mergeCell ref="AM286:AN286"/>
    <mergeCell ref="I287:J287"/>
    <mergeCell ref="W287:AA288"/>
    <mergeCell ref="AB287:AK287"/>
    <mergeCell ref="AM287:AN287"/>
    <mergeCell ref="S288:T288"/>
    <mergeCell ref="AB288:AK288"/>
    <mergeCell ref="AM288:AN288"/>
    <mergeCell ref="AM289:AN289"/>
    <mergeCell ref="AO289:AR290"/>
    <mergeCell ref="W290:AA291"/>
    <mergeCell ref="AB290:AK290"/>
    <mergeCell ref="AM290:AN290"/>
    <mergeCell ref="AB291:AK291"/>
    <mergeCell ref="AM291:AN291"/>
    <mergeCell ref="M292:T293"/>
    <mergeCell ref="AM292:AN292"/>
    <mergeCell ref="W293:AA294"/>
    <mergeCell ref="AB293:AK293"/>
    <mergeCell ref="AM293:AN293"/>
    <mergeCell ref="S294:T294"/>
    <mergeCell ref="AB294:AK294"/>
    <mergeCell ref="AM294:AN294"/>
    <mergeCell ref="H295:L296"/>
    <mergeCell ref="U295:V295"/>
    <mergeCell ref="AM295:AN295"/>
    <mergeCell ref="U296:V296"/>
    <mergeCell ref="W296:AA297"/>
    <mergeCell ref="AB296:AK296"/>
    <mergeCell ref="AM296:AN296"/>
    <mergeCell ref="AB297:AK297"/>
    <mergeCell ref="AM297:AN297"/>
    <mergeCell ref="M298:T299"/>
    <mergeCell ref="AM298:AN298"/>
    <mergeCell ref="I299:J299"/>
    <mergeCell ref="W299:AA300"/>
    <mergeCell ref="AB299:AK299"/>
    <mergeCell ref="AM299:AN299"/>
    <mergeCell ref="S300:T300"/>
    <mergeCell ref="AB300:AK300"/>
    <mergeCell ref="AM300:AN300"/>
    <mergeCell ref="AM301:AN301"/>
    <mergeCell ref="AO301:AR302"/>
    <mergeCell ref="W302:AA303"/>
    <mergeCell ref="AB302:AK302"/>
    <mergeCell ref="AM302:AN302"/>
    <mergeCell ref="AB303:AK303"/>
    <mergeCell ref="AM303:AN303"/>
    <mergeCell ref="M304:T305"/>
    <mergeCell ref="AM304:AN304"/>
    <mergeCell ref="W305:AA306"/>
    <mergeCell ref="AB305:AK305"/>
    <mergeCell ref="AM305:AN305"/>
    <mergeCell ref="S306:T306"/>
    <mergeCell ref="AB306:AK306"/>
    <mergeCell ref="AM306:AN306"/>
    <mergeCell ref="H307:L308"/>
    <mergeCell ref="AM307:AN307"/>
    <mergeCell ref="W308:AA309"/>
    <mergeCell ref="AB308:AK308"/>
    <mergeCell ref="AM308:AN308"/>
    <mergeCell ref="AB309:AK309"/>
    <mergeCell ref="AM309:AN309"/>
    <mergeCell ref="M310:T311"/>
    <mergeCell ref="AM310:AN310"/>
    <mergeCell ref="I311:J311"/>
    <mergeCell ref="W311:AA312"/>
    <mergeCell ref="AB311:AK311"/>
    <mergeCell ref="AM311:AN311"/>
    <mergeCell ref="S312:T312"/>
    <mergeCell ref="AB312:AK312"/>
    <mergeCell ref="AM312:AN312"/>
    <mergeCell ref="AM313:AN313"/>
    <mergeCell ref="AO313:AR314"/>
    <mergeCell ref="W314:AA315"/>
    <mergeCell ref="AB314:AK314"/>
    <mergeCell ref="AM314:AN314"/>
    <mergeCell ref="AB315:AK315"/>
    <mergeCell ref="AM315:AN315"/>
    <mergeCell ref="M316:T317"/>
    <mergeCell ref="AM316:AN316"/>
    <mergeCell ref="W317:AA318"/>
    <mergeCell ref="AB317:AK317"/>
    <mergeCell ref="AM317:AN317"/>
    <mergeCell ref="S318:T318"/>
    <mergeCell ref="AB318:AK318"/>
    <mergeCell ref="AM318:AN318"/>
    <mergeCell ref="D319:E330"/>
    <mergeCell ref="F319:G330"/>
    <mergeCell ref="H319:L320"/>
    <mergeCell ref="U319:U336"/>
    <mergeCell ref="V319:V342"/>
    <mergeCell ref="AM319:AN319"/>
    <mergeCell ref="W320:AA321"/>
    <mergeCell ref="AB320:AK320"/>
    <mergeCell ref="AM320:AN320"/>
    <mergeCell ref="AB321:AK321"/>
    <mergeCell ref="AM321:AN321"/>
    <mergeCell ref="M322:T323"/>
    <mergeCell ref="AM322:AN322"/>
    <mergeCell ref="I323:J323"/>
    <mergeCell ref="W323:AA324"/>
    <mergeCell ref="AB323:AK323"/>
    <mergeCell ref="AM323:AN323"/>
    <mergeCell ref="S324:T324"/>
    <mergeCell ref="AB324:AK324"/>
    <mergeCell ref="AM324:AN324"/>
    <mergeCell ref="AM325:AN325"/>
    <mergeCell ref="AO325:AR326"/>
    <mergeCell ref="W326:AA327"/>
    <mergeCell ref="AB326:AK326"/>
    <mergeCell ref="AM326:AN326"/>
    <mergeCell ref="AB327:AK327"/>
    <mergeCell ref="AM327:AN327"/>
    <mergeCell ref="M328:T329"/>
    <mergeCell ref="AM328:AN328"/>
    <mergeCell ref="W329:AA330"/>
    <mergeCell ref="AB329:AK329"/>
    <mergeCell ref="AM329:AN329"/>
    <mergeCell ref="S330:T330"/>
    <mergeCell ref="AB330:AK330"/>
    <mergeCell ref="AM330:AN330"/>
    <mergeCell ref="H331:L332"/>
    <mergeCell ref="AM331:AN331"/>
    <mergeCell ref="W332:AA333"/>
    <mergeCell ref="AB332:AK332"/>
    <mergeCell ref="AM332:AN332"/>
    <mergeCell ref="AB333:AK333"/>
    <mergeCell ref="AM333:AN333"/>
    <mergeCell ref="M334:T335"/>
    <mergeCell ref="AM334:AN334"/>
    <mergeCell ref="I335:J335"/>
    <mergeCell ref="W335:AA336"/>
    <mergeCell ref="AB335:AK335"/>
    <mergeCell ref="AM335:AN335"/>
    <mergeCell ref="S336:T336"/>
    <mergeCell ref="AB336:AK336"/>
    <mergeCell ref="AM336:AN336"/>
    <mergeCell ref="AM337:AN337"/>
    <mergeCell ref="AO337:AR338"/>
    <mergeCell ref="W338:AA339"/>
    <mergeCell ref="AB338:AK338"/>
    <mergeCell ref="AM338:AN338"/>
    <mergeCell ref="AB339:AK339"/>
    <mergeCell ref="AM339:AN339"/>
    <mergeCell ref="M340:T341"/>
    <mergeCell ref="AM340:AN340"/>
    <mergeCell ref="W341:AA342"/>
    <mergeCell ref="AB341:AK341"/>
    <mergeCell ref="AM341:AN341"/>
    <mergeCell ref="S342:T342"/>
    <mergeCell ref="AB342:AK342"/>
    <mergeCell ref="AM342:AN342"/>
    <mergeCell ref="H343:L344"/>
    <mergeCell ref="U343:V343"/>
    <mergeCell ref="AM343:AN343"/>
    <mergeCell ref="U344:V344"/>
    <mergeCell ref="W344:AA345"/>
    <mergeCell ref="AB344:AK344"/>
    <mergeCell ref="AM344:AN344"/>
    <mergeCell ref="AB345:AK345"/>
    <mergeCell ref="AM345:AN345"/>
    <mergeCell ref="M346:T347"/>
    <mergeCell ref="AM346:AN346"/>
    <mergeCell ref="I347:J347"/>
    <mergeCell ref="W347:AA348"/>
    <mergeCell ref="AB347:AK347"/>
    <mergeCell ref="AM347:AN347"/>
    <mergeCell ref="S348:T348"/>
    <mergeCell ref="AB348:AK348"/>
    <mergeCell ref="AM348:AN348"/>
    <mergeCell ref="AM349:AN349"/>
    <mergeCell ref="AO349:AR350"/>
    <mergeCell ref="W350:AA351"/>
    <mergeCell ref="AB350:AK350"/>
    <mergeCell ref="AM350:AN350"/>
    <mergeCell ref="AB351:AK351"/>
    <mergeCell ref="AM351:AN351"/>
    <mergeCell ref="M352:T353"/>
    <mergeCell ref="AM352:AN352"/>
    <mergeCell ref="W353:AA354"/>
    <mergeCell ref="AB353:AK353"/>
    <mergeCell ref="AM353:AN353"/>
    <mergeCell ref="S354:T354"/>
    <mergeCell ref="AB354:AK354"/>
    <mergeCell ref="AM354:AN354"/>
    <mergeCell ref="H355:L356"/>
    <mergeCell ref="AM355:AN355"/>
    <mergeCell ref="W356:AA357"/>
    <mergeCell ref="AB356:AK356"/>
    <mergeCell ref="AM356:AN356"/>
    <mergeCell ref="AB357:AK357"/>
    <mergeCell ref="AM357:AN357"/>
    <mergeCell ref="M358:T359"/>
    <mergeCell ref="AM358:AN358"/>
    <mergeCell ref="I359:J359"/>
    <mergeCell ref="W359:AA360"/>
    <mergeCell ref="AB359:AK359"/>
    <mergeCell ref="AM359:AN359"/>
    <mergeCell ref="S360:T360"/>
    <mergeCell ref="AB360:AK360"/>
    <mergeCell ref="AM360:AN360"/>
    <mergeCell ref="AM361:AN361"/>
    <mergeCell ref="AO361:AR362"/>
    <mergeCell ref="W362:AA363"/>
    <mergeCell ref="AB362:AK362"/>
    <mergeCell ref="AM362:AN362"/>
    <mergeCell ref="AB363:AK363"/>
    <mergeCell ref="AM363:AN363"/>
    <mergeCell ref="M364:T365"/>
    <mergeCell ref="AM364:AN364"/>
    <mergeCell ref="W365:AA366"/>
    <mergeCell ref="AB365:AK365"/>
    <mergeCell ref="AM365:AN365"/>
    <mergeCell ref="S366:T366"/>
    <mergeCell ref="AB366:AK366"/>
    <mergeCell ref="AM366:AN366"/>
    <mergeCell ref="D367:E378"/>
    <mergeCell ref="F367:G378"/>
    <mergeCell ref="H367:L368"/>
    <mergeCell ref="U367:U384"/>
    <mergeCell ref="V367:V390"/>
    <mergeCell ref="AM367:AN367"/>
    <mergeCell ref="W368:AA369"/>
    <mergeCell ref="AB368:AK368"/>
    <mergeCell ref="AM368:AN368"/>
    <mergeCell ref="AB369:AK369"/>
    <mergeCell ref="AM369:AN369"/>
    <mergeCell ref="M370:T371"/>
    <mergeCell ref="AM370:AN370"/>
    <mergeCell ref="I371:J371"/>
    <mergeCell ref="W371:AA372"/>
    <mergeCell ref="AB371:AK371"/>
    <mergeCell ref="AM371:AN371"/>
    <mergeCell ref="S372:T372"/>
    <mergeCell ref="AB372:AK372"/>
    <mergeCell ref="AM372:AN372"/>
    <mergeCell ref="AM373:AN373"/>
    <mergeCell ref="AO373:AR374"/>
    <mergeCell ref="W374:AA375"/>
    <mergeCell ref="AB374:AK374"/>
    <mergeCell ref="AM374:AN374"/>
    <mergeCell ref="AB375:AK375"/>
    <mergeCell ref="AM375:AN375"/>
    <mergeCell ref="M376:T377"/>
    <mergeCell ref="AM376:AN376"/>
    <mergeCell ref="W377:AA378"/>
    <mergeCell ref="AB377:AK377"/>
    <mergeCell ref="AM377:AN377"/>
    <mergeCell ref="S378:T378"/>
    <mergeCell ref="AB378:AK378"/>
    <mergeCell ref="AM378:AN378"/>
    <mergeCell ref="H379:L380"/>
    <mergeCell ref="AM379:AN379"/>
    <mergeCell ref="W380:AA381"/>
    <mergeCell ref="AB380:AK380"/>
    <mergeCell ref="AM380:AN380"/>
    <mergeCell ref="AB381:AK381"/>
    <mergeCell ref="AM381:AN381"/>
    <mergeCell ref="M382:T383"/>
    <mergeCell ref="AM382:AN382"/>
    <mergeCell ref="I383:J383"/>
    <mergeCell ref="W383:AA384"/>
    <mergeCell ref="AB383:AK383"/>
    <mergeCell ref="AM383:AN383"/>
    <mergeCell ref="S384:T384"/>
    <mergeCell ref="AB384:AK384"/>
    <mergeCell ref="AM384:AN384"/>
    <mergeCell ref="AM385:AN385"/>
    <mergeCell ref="AO385:AR386"/>
    <mergeCell ref="W386:AA387"/>
    <mergeCell ref="AB386:AK386"/>
    <mergeCell ref="AM386:AN386"/>
    <mergeCell ref="AB387:AK387"/>
    <mergeCell ref="AM387:AN387"/>
    <mergeCell ref="M388:T389"/>
    <mergeCell ref="AM388:AN388"/>
    <mergeCell ref="W389:AA390"/>
    <mergeCell ref="AB389:AK389"/>
    <mergeCell ref="AM389:AN389"/>
    <mergeCell ref="S390:T390"/>
    <mergeCell ref="AB390:AK390"/>
    <mergeCell ref="AM390:AN390"/>
    <mergeCell ref="H391:L392"/>
    <mergeCell ref="U391:V391"/>
    <mergeCell ref="AM391:AN391"/>
    <mergeCell ref="U392:V392"/>
    <mergeCell ref="W392:AA393"/>
    <mergeCell ref="AB392:AK392"/>
    <mergeCell ref="AM392:AN392"/>
    <mergeCell ref="AB393:AK393"/>
    <mergeCell ref="AM393:AN393"/>
    <mergeCell ref="M394:T395"/>
    <mergeCell ref="AM394:AN394"/>
    <mergeCell ref="I395:J395"/>
    <mergeCell ref="W395:AA396"/>
    <mergeCell ref="AB395:AK395"/>
    <mergeCell ref="AM395:AN395"/>
    <mergeCell ref="S396:T396"/>
    <mergeCell ref="AB396:AK396"/>
    <mergeCell ref="AM396:AN396"/>
    <mergeCell ref="AM397:AN397"/>
    <mergeCell ref="AO397:AR398"/>
    <mergeCell ref="W398:AA399"/>
    <mergeCell ref="AB398:AK398"/>
    <mergeCell ref="AM398:AN398"/>
    <mergeCell ref="AB399:AK399"/>
    <mergeCell ref="AM399:AN399"/>
    <mergeCell ref="M400:T401"/>
    <mergeCell ref="AM400:AN400"/>
    <mergeCell ref="W401:AA402"/>
    <mergeCell ref="AB401:AK401"/>
    <mergeCell ref="AM401:AN401"/>
    <mergeCell ref="S402:T402"/>
    <mergeCell ref="AB402:AK402"/>
    <mergeCell ref="AM402:AN402"/>
    <mergeCell ref="H403:L404"/>
    <mergeCell ref="AM403:AN403"/>
    <mergeCell ref="W404:AA405"/>
    <mergeCell ref="AB404:AK404"/>
    <mergeCell ref="AM404:AN404"/>
    <mergeCell ref="AB405:AK405"/>
    <mergeCell ref="AM405:AN405"/>
    <mergeCell ref="M406:T407"/>
    <mergeCell ref="AM406:AN406"/>
    <mergeCell ref="I407:J407"/>
    <mergeCell ref="W407:AA408"/>
    <mergeCell ref="AB407:AK407"/>
    <mergeCell ref="AM407:AN407"/>
    <mergeCell ref="S408:T408"/>
    <mergeCell ref="AB408:AK408"/>
    <mergeCell ref="AM408:AN408"/>
    <mergeCell ref="AM409:AN409"/>
    <mergeCell ref="AO409:AR410"/>
    <mergeCell ref="W410:AA411"/>
    <mergeCell ref="AB410:AK410"/>
    <mergeCell ref="AM410:AN410"/>
    <mergeCell ref="AB411:AK411"/>
    <mergeCell ref="AM411:AN411"/>
    <mergeCell ref="M412:T413"/>
    <mergeCell ref="AM412:AN412"/>
    <mergeCell ref="W413:AA414"/>
    <mergeCell ref="AB413:AK413"/>
    <mergeCell ref="AM413:AN413"/>
    <mergeCell ref="S414:T414"/>
    <mergeCell ref="AB414:AK414"/>
    <mergeCell ref="AM414:AN414"/>
    <mergeCell ref="F415:G426"/>
    <mergeCell ref="AM415:AN415"/>
    <mergeCell ref="J416:K416"/>
    <mergeCell ref="W416:AA417"/>
    <mergeCell ref="AB416:AK416"/>
    <mergeCell ref="AM416:AN416"/>
    <mergeCell ref="AB417:AK417"/>
    <mergeCell ref="AM417:AN417"/>
    <mergeCell ref="AM418:AN418"/>
    <mergeCell ref="AM421:AN421"/>
    <mergeCell ref="AO418:AR419"/>
    <mergeCell ref="W419:AA420"/>
    <mergeCell ref="AB419:AK419"/>
    <mergeCell ref="AM419:AN419"/>
    <mergeCell ref="AB420:AK420"/>
    <mergeCell ref="AM420:AN420"/>
    <mergeCell ref="J422:K422"/>
    <mergeCell ref="W422:AA423"/>
    <mergeCell ref="AB422:AK422"/>
    <mergeCell ref="AM422:AN422"/>
    <mergeCell ref="AB423:AK423"/>
    <mergeCell ref="AM423:AN423"/>
    <mergeCell ref="AM424:AN424"/>
    <mergeCell ref="AO424:AR425"/>
    <mergeCell ref="W425:AA426"/>
    <mergeCell ref="AB425:AK425"/>
    <mergeCell ref="AM425:AN425"/>
    <mergeCell ref="AB426:AK426"/>
    <mergeCell ref="AM426:AN426"/>
    <mergeCell ref="AM427:AN427"/>
    <mergeCell ref="J428:K428"/>
    <mergeCell ref="W428:AA429"/>
    <mergeCell ref="AB428:AK428"/>
    <mergeCell ref="AM428:AN428"/>
    <mergeCell ref="AB429:AK429"/>
    <mergeCell ref="AM429:AN429"/>
    <mergeCell ref="AM430:AN430"/>
    <mergeCell ref="AO430:AR431"/>
    <mergeCell ref="W431:AA432"/>
    <mergeCell ref="AB431:AK431"/>
    <mergeCell ref="AM431:AN431"/>
    <mergeCell ref="AB432:AK432"/>
    <mergeCell ref="AM432:AN432"/>
    <mergeCell ref="AM433:AN433"/>
    <mergeCell ref="J434:K434"/>
    <mergeCell ref="W434:AA435"/>
    <mergeCell ref="AB434:AK434"/>
    <mergeCell ref="AM434:AN434"/>
    <mergeCell ref="AB435:AK435"/>
    <mergeCell ref="AM435:AN435"/>
    <mergeCell ref="AM436:AN436"/>
    <mergeCell ref="AO436:AR437"/>
    <mergeCell ref="W437:AA438"/>
    <mergeCell ref="AB437:AK437"/>
    <mergeCell ref="AM437:AN437"/>
    <mergeCell ref="AB438:AK438"/>
    <mergeCell ref="AM438:AN438"/>
    <mergeCell ref="D439:E450"/>
    <mergeCell ref="F439:G450"/>
    <mergeCell ref="H439:L440"/>
    <mergeCell ref="U439:U456"/>
    <mergeCell ref="V439:V462"/>
    <mergeCell ref="AM439:AN439"/>
    <mergeCell ref="W440:AA441"/>
    <mergeCell ref="AB440:AK440"/>
    <mergeCell ref="AM440:AN440"/>
    <mergeCell ref="AB441:AK441"/>
    <mergeCell ref="AM441:AN441"/>
    <mergeCell ref="M442:T443"/>
    <mergeCell ref="AM442:AN442"/>
    <mergeCell ref="I443:J443"/>
    <mergeCell ref="W443:AA444"/>
    <mergeCell ref="AB443:AK443"/>
    <mergeCell ref="AM443:AN443"/>
    <mergeCell ref="S444:T444"/>
    <mergeCell ref="AB444:AK444"/>
    <mergeCell ref="AM444:AN444"/>
    <mergeCell ref="AM445:AN445"/>
    <mergeCell ref="M454:T455"/>
    <mergeCell ref="AM454:AN454"/>
    <mergeCell ref="I455:J455"/>
    <mergeCell ref="W455:AA456"/>
    <mergeCell ref="AB455:AK455"/>
    <mergeCell ref="AM455:AN455"/>
    <mergeCell ref="S456:T456"/>
    <mergeCell ref="AB456:AK456"/>
    <mergeCell ref="AM456:AN456"/>
    <mergeCell ref="AM457:AN457"/>
    <mergeCell ref="AO445:AR446"/>
    <mergeCell ref="W446:AA447"/>
    <mergeCell ref="AB446:AK446"/>
    <mergeCell ref="AM446:AN446"/>
    <mergeCell ref="AB447:AK447"/>
    <mergeCell ref="AM447:AN447"/>
    <mergeCell ref="M448:T449"/>
    <mergeCell ref="AM448:AN448"/>
    <mergeCell ref="W449:AA450"/>
    <mergeCell ref="AB449:AK449"/>
    <mergeCell ref="AM449:AN449"/>
    <mergeCell ref="S450:T450"/>
    <mergeCell ref="AB450:AK450"/>
    <mergeCell ref="AM450:AN450"/>
    <mergeCell ref="H451:L452"/>
    <mergeCell ref="AM451:AN451"/>
    <mergeCell ref="W452:AA453"/>
    <mergeCell ref="AB452:AK452"/>
    <mergeCell ref="AM452:AN452"/>
    <mergeCell ref="AB453:AK453"/>
    <mergeCell ref="AM453:AN453"/>
    <mergeCell ref="AO457:AR458"/>
    <mergeCell ref="W458:AA459"/>
    <mergeCell ref="AB458:AK458"/>
    <mergeCell ref="AM458:AN458"/>
    <mergeCell ref="AB459:AK459"/>
    <mergeCell ref="AM459:AN459"/>
    <mergeCell ref="M460:T461"/>
    <mergeCell ref="AM460:AN460"/>
    <mergeCell ref="W461:AA462"/>
    <mergeCell ref="AB461:AK461"/>
    <mergeCell ref="AM461:AN461"/>
    <mergeCell ref="S462:T462"/>
    <mergeCell ref="AB462:AK462"/>
    <mergeCell ref="AM462:AN462"/>
    <mergeCell ref="H463:L464"/>
    <mergeCell ref="U463:V463"/>
    <mergeCell ref="AM463:AN463"/>
    <mergeCell ref="U464:V464"/>
    <mergeCell ref="W464:AA465"/>
    <mergeCell ref="AB464:AK464"/>
    <mergeCell ref="AM464:AN464"/>
    <mergeCell ref="AB465:AK465"/>
    <mergeCell ref="AM465:AN465"/>
    <mergeCell ref="M466:T467"/>
    <mergeCell ref="AM466:AN466"/>
    <mergeCell ref="I467:J467"/>
    <mergeCell ref="W467:AA468"/>
    <mergeCell ref="AB467:AK467"/>
    <mergeCell ref="AM467:AN467"/>
    <mergeCell ref="S468:T468"/>
    <mergeCell ref="AB468:AK468"/>
    <mergeCell ref="AM468:AN468"/>
    <mergeCell ref="AM469:AN469"/>
    <mergeCell ref="AO469:AR470"/>
    <mergeCell ref="W470:AA471"/>
    <mergeCell ref="AB470:AK470"/>
    <mergeCell ref="AM470:AN470"/>
    <mergeCell ref="AB471:AK471"/>
    <mergeCell ref="AM471:AN471"/>
    <mergeCell ref="M472:T473"/>
    <mergeCell ref="AM472:AN472"/>
    <mergeCell ref="W473:AA474"/>
    <mergeCell ref="AB473:AK473"/>
    <mergeCell ref="AM473:AN473"/>
    <mergeCell ref="S474:T474"/>
    <mergeCell ref="AB474:AK474"/>
    <mergeCell ref="AM474:AN474"/>
    <mergeCell ref="H475:L476"/>
    <mergeCell ref="AM475:AN475"/>
    <mergeCell ref="W476:AA477"/>
    <mergeCell ref="AB476:AK476"/>
    <mergeCell ref="AM476:AN476"/>
    <mergeCell ref="AB477:AK477"/>
    <mergeCell ref="AM477:AN477"/>
    <mergeCell ref="M478:T479"/>
    <mergeCell ref="AM478:AN478"/>
    <mergeCell ref="I479:J479"/>
    <mergeCell ref="W479:AA480"/>
    <mergeCell ref="AB479:AK479"/>
    <mergeCell ref="AM479:AN479"/>
    <mergeCell ref="S480:T480"/>
    <mergeCell ref="AB480:AK480"/>
    <mergeCell ref="AM480:AN480"/>
    <mergeCell ref="AM481:AN481"/>
    <mergeCell ref="AO481:AR482"/>
    <mergeCell ref="W482:AA483"/>
    <mergeCell ref="AB482:AK482"/>
    <mergeCell ref="AM482:AN482"/>
    <mergeCell ref="AB483:AK483"/>
    <mergeCell ref="AM483:AN483"/>
    <mergeCell ref="M484:T485"/>
    <mergeCell ref="AM484:AN484"/>
    <mergeCell ref="W485:AA486"/>
    <mergeCell ref="AB485:AK485"/>
    <mergeCell ref="AM485:AN485"/>
    <mergeCell ref="S486:T486"/>
    <mergeCell ref="AB486:AK486"/>
    <mergeCell ref="AM486:AN486"/>
    <mergeCell ref="D487:E498"/>
    <mergeCell ref="F487:G502"/>
    <mergeCell ref="H487:L488"/>
    <mergeCell ref="U487:U504"/>
    <mergeCell ref="V487:V510"/>
    <mergeCell ref="AM487:AN487"/>
    <mergeCell ref="W488:AA489"/>
    <mergeCell ref="AB488:AK488"/>
    <mergeCell ref="AM488:AN488"/>
    <mergeCell ref="AB489:AK489"/>
    <mergeCell ref="AM489:AN489"/>
    <mergeCell ref="M490:T491"/>
    <mergeCell ref="AM490:AN490"/>
    <mergeCell ref="I491:J491"/>
    <mergeCell ref="W491:AA492"/>
    <mergeCell ref="AB491:AK491"/>
    <mergeCell ref="AM491:AN491"/>
    <mergeCell ref="S492:T492"/>
    <mergeCell ref="AB492:AK492"/>
    <mergeCell ref="AM492:AN492"/>
    <mergeCell ref="AM493:AN493"/>
    <mergeCell ref="AO493:AR494"/>
    <mergeCell ref="W494:AA495"/>
    <mergeCell ref="AB494:AK494"/>
    <mergeCell ref="AM494:AN494"/>
    <mergeCell ref="AB495:AK495"/>
    <mergeCell ref="AM495:AN495"/>
    <mergeCell ref="M496:T497"/>
    <mergeCell ref="AM496:AN496"/>
    <mergeCell ref="W497:AA498"/>
    <mergeCell ref="AB497:AK497"/>
    <mergeCell ref="AM497:AN497"/>
    <mergeCell ref="S498:T498"/>
    <mergeCell ref="AB498:AK498"/>
    <mergeCell ref="AM498:AN498"/>
    <mergeCell ref="H499:L500"/>
    <mergeCell ref="AM499:AN499"/>
    <mergeCell ref="W500:AA501"/>
    <mergeCell ref="AB500:AK500"/>
    <mergeCell ref="AM500:AN500"/>
    <mergeCell ref="AB501:AK501"/>
    <mergeCell ref="AM501:AN501"/>
    <mergeCell ref="M502:T503"/>
    <mergeCell ref="AM502:AN502"/>
    <mergeCell ref="I503:J503"/>
    <mergeCell ref="W503:AA504"/>
    <mergeCell ref="AB503:AK503"/>
    <mergeCell ref="AM503:AN503"/>
    <mergeCell ref="S504:T504"/>
    <mergeCell ref="AB504:AK504"/>
    <mergeCell ref="AM504:AN504"/>
    <mergeCell ref="AM505:AN505"/>
    <mergeCell ref="AO505:AR506"/>
    <mergeCell ref="W506:AA507"/>
    <mergeCell ref="AB506:AK506"/>
    <mergeCell ref="AM506:AN506"/>
    <mergeCell ref="AB507:AK507"/>
    <mergeCell ref="AM507:AN507"/>
    <mergeCell ref="M508:T509"/>
    <mergeCell ref="AM508:AN508"/>
    <mergeCell ref="W509:AA510"/>
    <mergeCell ref="AB509:AK509"/>
    <mergeCell ref="AM509:AN509"/>
    <mergeCell ref="S510:T510"/>
    <mergeCell ref="AB510:AK510"/>
    <mergeCell ref="AM510:AN510"/>
    <mergeCell ref="H511:L512"/>
    <mergeCell ref="U511:V511"/>
    <mergeCell ref="AM511:AN511"/>
    <mergeCell ref="U512:V512"/>
    <mergeCell ref="W512:AA513"/>
    <mergeCell ref="AB512:AK512"/>
    <mergeCell ref="AM512:AN512"/>
    <mergeCell ref="AB513:AK513"/>
    <mergeCell ref="AM513:AN513"/>
    <mergeCell ref="M514:T515"/>
    <mergeCell ref="AM514:AN514"/>
    <mergeCell ref="I515:J515"/>
    <mergeCell ref="W515:AA516"/>
    <mergeCell ref="AB515:AK515"/>
    <mergeCell ref="AM515:AN515"/>
    <mergeCell ref="S516:T516"/>
    <mergeCell ref="AB516:AK516"/>
    <mergeCell ref="AM516:AN516"/>
    <mergeCell ref="AM517:AN517"/>
    <mergeCell ref="AO517:AR518"/>
    <mergeCell ref="W518:AA519"/>
    <mergeCell ref="AB518:AK518"/>
    <mergeCell ref="AM518:AN518"/>
    <mergeCell ref="AB519:AK519"/>
    <mergeCell ref="AM519:AN519"/>
    <mergeCell ref="M520:T521"/>
    <mergeCell ref="AM520:AN520"/>
    <mergeCell ref="W521:AA522"/>
    <mergeCell ref="AB521:AK521"/>
    <mergeCell ref="AM521:AN521"/>
    <mergeCell ref="S522:T522"/>
    <mergeCell ref="U522:V522"/>
    <mergeCell ref="AB522:AK522"/>
    <mergeCell ref="AM522:AN522"/>
    <mergeCell ref="AO529:AR530"/>
    <mergeCell ref="W530:AA531"/>
    <mergeCell ref="AB530:AK530"/>
    <mergeCell ref="AM530:AN530"/>
    <mergeCell ref="AB531:AK531"/>
    <mergeCell ref="AM531:AN531"/>
    <mergeCell ref="M532:T533"/>
    <mergeCell ref="AM532:AN532"/>
    <mergeCell ref="W533:AA534"/>
    <mergeCell ref="AB533:AK533"/>
    <mergeCell ref="AM533:AN533"/>
    <mergeCell ref="S534:T534"/>
    <mergeCell ref="AB534:AK534"/>
    <mergeCell ref="AM534:AN534"/>
    <mergeCell ref="H523:L524"/>
    <mergeCell ref="AM523:AN523"/>
    <mergeCell ref="W524:AA525"/>
    <mergeCell ref="AB524:AK524"/>
    <mergeCell ref="AM524:AN524"/>
    <mergeCell ref="AB525:AK525"/>
    <mergeCell ref="AM525:AN525"/>
    <mergeCell ref="M526:T527"/>
    <mergeCell ref="AM526:AN526"/>
    <mergeCell ref="I527:J527"/>
    <mergeCell ref="W527:AA528"/>
    <mergeCell ref="AB527:AK527"/>
    <mergeCell ref="AM527:AN527"/>
    <mergeCell ref="S528:T528"/>
    <mergeCell ref="AB528:AK528"/>
    <mergeCell ref="AM528:AN528"/>
    <mergeCell ref="AM529:AN529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60" orientation="portrait" r:id="rId1"/>
  <headerFooter>
    <oddHeader>&amp;R&amp;9療養介護</oddHeader>
    <oddFooter>&amp;C&amp;14&amp;P</oddFooter>
  </headerFooter>
  <rowBreaks count="9" manualBreakCount="9">
    <brk id="54" max="45" man="1"/>
    <brk id="102" max="45" man="1"/>
    <brk id="174" max="45" man="1"/>
    <brk id="222" max="45" man="1"/>
    <brk id="270" max="45" man="1"/>
    <brk id="318" max="45" man="1"/>
    <brk id="366" max="45" man="1"/>
    <brk id="438" max="45" man="1"/>
    <brk id="486" max="4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 codeName="Sheet189">
    <tabColor rgb="FFFF0000"/>
    <pageSetUpPr autoPageBreaks="0"/>
  </sheetPr>
  <dimension ref="A1:AU545"/>
  <sheetViews>
    <sheetView zoomScaleNormal="100" zoomScaleSheetLayoutView="100" workbookViewId="0"/>
  </sheetViews>
  <sheetFormatPr defaultColWidth="9" defaultRowHeight="12.9" x14ac:dyDescent="0.3"/>
  <cols>
    <col min="1" max="1" width="4.62890625" style="40" customWidth="1"/>
    <col min="2" max="2" width="7.62890625" style="40" customWidth="1"/>
    <col min="3" max="3" width="30.62890625" style="25" customWidth="1"/>
    <col min="4" max="7" width="2.3671875" style="40" customWidth="1"/>
    <col min="8" max="10" width="2.3671875" style="25" customWidth="1"/>
    <col min="11" max="12" width="2.3671875" style="40" customWidth="1"/>
    <col min="13" max="20" width="2.3671875" style="74" customWidth="1"/>
    <col min="21" max="26" width="2.3671875" style="40" customWidth="1"/>
    <col min="27" max="27" width="3.89453125" style="40" customWidth="1"/>
    <col min="28" max="28" width="2.3671875" style="40" customWidth="1"/>
    <col min="29" max="30" width="2.3671875" style="74" customWidth="1"/>
    <col min="31" max="40" width="2.3671875" style="40" customWidth="1"/>
    <col min="41" max="42" width="2.3671875" style="25" customWidth="1"/>
    <col min="43" max="44" width="2.3671875" style="40" customWidth="1"/>
    <col min="45" max="46" width="8.62890625" style="40" customWidth="1"/>
    <col min="47" max="47" width="2.734375" style="40" customWidth="1"/>
    <col min="48" max="16384" width="9" style="40"/>
  </cols>
  <sheetData>
    <row r="1" spans="1:47" ht="17.2" customHeight="1" x14ac:dyDescent="0.3">
      <c r="A1" s="39"/>
    </row>
    <row r="2" spans="1:47" ht="17.2" customHeight="1" x14ac:dyDescent="0.3">
      <c r="A2" s="39"/>
    </row>
    <row r="3" spans="1:47" ht="17.2" customHeight="1" x14ac:dyDescent="0.3">
      <c r="A3" s="39"/>
    </row>
    <row r="4" spans="1:47" ht="17.2" customHeight="1" x14ac:dyDescent="0.3">
      <c r="B4" s="39" t="s">
        <v>2538</v>
      </c>
    </row>
    <row r="5" spans="1:47" ht="17.2" customHeight="1" x14ac:dyDescent="0.3">
      <c r="A5" s="24" t="s">
        <v>812</v>
      </c>
      <c r="B5" s="113"/>
      <c r="C5" s="143" t="s">
        <v>801</v>
      </c>
      <c r="D5" s="284" t="s">
        <v>811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6"/>
      <c r="AS5" s="23" t="s">
        <v>800</v>
      </c>
      <c r="AT5" s="23" t="s">
        <v>799</v>
      </c>
      <c r="AU5" s="140"/>
    </row>
    <row r="6" spans="1:47" ht="17.2" customHeight="1" x14ac:dyDescent="0.3">
      <c r="A6" s="22" t="s">
        <v>798</v>
      </c>
      <c r="B6" s="21" t="s">
        <v>797</v>
      </c>
      <c r="C6" s="20"/>
      <c r="D6" s="102"/>
      <c r="E6" s="100"/>
      <c r="F6" s="100"/>
      <c r="G6" s="100"/>
      <c r="H6" s="8"/>
      <c r="I6" s="8"/>
      <c r="J6" s="8"/>
      <c r="K6" s="100"/>
      <c r="L6" s="100"/>
      <c r="M6" s="101"/>
      <c r="N6" s="101"/>
      <c r="O6" s="101"/>
      <c r="P6" s="101"/>
      <c r="Q6" s="101"/>
      <c r="R6" s="101"/>
      <c r="S6" s="101"/>
      <c r="T6" s="101"/>
      <c r="U6" s="100"/>
      <c r="V6" s="100"/>
      <c r="W6" s="100"/>
      <c r="X6" s="100"/>
      <c r="Y6" s="100"/>
      <c r="Z6" s="100"/>
      <c r="AA6" s="100"/>
      <c r="AB6" s="100"/>
      <c r="AC6" s="101"/>
      <c r="AD6" s="101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8"/>
      <c r="AP6" s="8"/>
      <c r="AQ6" s="100"/>
      <c r="AR6" s="100"/>
      <c r="AS6" s="19" t="s">
        <v>791</v>
      </c>
      <c r="AT6" s="19" t="s">
        <v>0</v>
      </c>
      <c r="AU6" s="140"/>
    </row>
    <row r="7" spans="1:47" ht="17.2" customHeight="1" x14ac:dyDescent="0.3">
      <c r="A7" s="10">
        <v>21</v>
      </c>
      <c r="B7" s="12" t="s">
        <v>2537</v>
      </c>
      <c r="C7" s="51" t="s">
        <v>2536</v>
      </c>
      <c r="D7" s="263" t="s">
        <v>975</v>
      </c>
      <c r="E7" s="264"/>
      <c r="F7" s="263" t="s">
        <v>1154</v>
      </c>
      <c r="G7" s="264"/>
      <c r="H7" s="243" t="s">
        <v>923</v>
      </c>
      <c r="I7" s="239"/>
      <c r="J7" s="239"/>
      <c r="K7" s="239"/>
      <c r="L7" s="240"/>
      <c r="M7" s="34"/>
      <c r="N7" s="76"/>
      <c r="O7" s="76"/>
      <c r="P7" s="76"/>
      <c r="Q7" s="76"/>
      <c r="R7" s="76"/>
      <c r="S7" s="76"/>
      <c r="T7" s="103"/>
      <c r="U7" s="263" t="s">
        <v>2048</v>
      </c>
      <c r="V7" s="308" t="s">
        <v>2319</v>
      </c>
      <c r="W7" s="9"/>
      <c r="X7" s="30"/>
      <c r="Y7" s="105"/>
      <c r="Z7" s="63"/>
      <c r="AA7" s="7"/>
      <c r="AB7" s="34"/>
      <c r="AC7" s="34"/>
      <c r="AD7" s="53"/>
      <c r="AE7" s="53"/>
      <c r="AF7" s="34"/>
      <c r="AG7" s="34"/>
      <c r="AH7" s="34"/>
      <c r="AI7" s="34"/>
      <c r="AJ7" s="34"/>
      <c r="AK7" s="34"/>
      <c r="AL7" s="53"/>
      <c r="AM7" s="290"/>
      <c r="AN7" s="290"/>
      <c r="AO7" s="127"/>
      <c r="AP7" s="127"/>
      <c r="AQ7" s="127"/>
      <c r="AR7" s="128"/>
      <c r="AS7" s="178">
        <f>ROUND(I11*$U$80,0)</f>
        <v>664</v>
      </c>
      <c r="AT7" s="18" t="s">
        <v>824</v>
      </c>
    </row>
    <row r="8" spans="1:47" ht="17.2" customHeight="1" x14ac:dyDescent="0.3">
      <c r="A8" s="183">
        <v>21</v>
      </c>
      <c r="B8" s="184" t="s">
        <v>264</v>
      </c>
      <c r="C8" s="185" t="s">
        <v>2535</v>
      </c>
      <c r="D8" s="265"/>
      <c r="E8" s="266"/>
      <c r="F8" s="265"/>
      <c r="G8" s="266"/>
      <c r="H8" s="262"/>
      <c r="I8" s="241"/>
      <c r="J8" s="241"/>
      <c r="K8" s="241"/>
      <c r="L8" s="242"/>
      <c r="M8" s="140"/>
      <c r="N8" s="140"/>
      <c r="O8" s="140"/>
      <c r="P8" s="140"/>
      <c r="Q8" s="140"/>
      <c r="R8" s="140"/>
      <c r="S8" s="140"/>
      <c r="T8" s="83"/>
      <c r="U8" s="305"/>
      <c r="V8" s="307"/>
      <c r="W8" s="310" t="s">
        <v>871</v>
      </c>
      <c r="X8" s="311"/>
      <c r="Y8" s="311"/>
      <c r="Z8" s="311"/>
      <c r="AA8" s="311"/>
      <c r="AB8" s="313" t="s">
        <v>870</v>
      </c>
      <c r="AC8" s="314"/>
      <c r="AD8" s="314"/>
      <c r="AE8" s="314"/>
      <c r="AF8" s="314"/>
      <c r="AG8" s="314"/>
      <c r="AH8" s="314"/>
      <c r="AI8" s="314"/>
      <c r="AJ8" s="314"/>
      <c r="AK8" s="314"/>
      <c r="AL8" s="187" t="s">
        <v>810</v>
      </c>
      <c r="AM8" s="317">
        <f>'5療養介護(基本)'!AM8:AN8</f>
        <v>0.7</v>
      </c>
      <c r="AN8" s="317"/>
      <c r="AO8" s="188"/>
      <c r="AP8" s="188"/>
      <c r="AQ8" s="188"/>
      <c r="AR8" s="189"/>
      <c r="AS8" s="190">
        <f>ROUND(ROUND(I11*$U$80,0)*AM8,0)</f>
        <v>465</v>
      </c>
      <c r="AT8" s="14"/>
    </row>
    <row r="9" spans="1:47" ht="17.2" customHeight="1" x14ac:dyDescent="0.3">
      <c r="A9" s="183">
        <v>21</v>
      </c>
      <c r="B9" s="184" t="s">
        <v>265</v>
      </c>
      <c r="C9" s="185" t="s">
        <v>2534</v>
      </c>
      <c r="D9" s="265"/>
      <c r="E9" s="266"/>
      <c r="F9" s="265"/>
      <c r="G9" s="266"/>
      <c r="H9" s="134"/>
      <c r="I9" s="135"/>
      <c r="J9" s="135"/>
      <c r="K9" s="135"/>
      <c r="L9" s="136"/>
      <c r="M9" s="140"/>
      <c r="N9" s="140"/>
      <c r="O9" s="140"/>
      <c r="P9" s="140"/>
      <c r="Q9" s="140"/>
      <c r="R9" s="140"/>
      <c r="S9" s="140"/>
      <c r="T9" s="83"/>
      <c r="U9" s="305"/>
      <c r="V9" s="307"/>
      <c r="W9" s="310"/>
      <c r="X9" s="311"/>
      <c r="Y9" s="311"/>
      <c r="Z9" s="311"/>
      <c r="AA9" s="311"/>
      <c r="AB9" s="313" t="s">
        <v>868</v>
      </c>
      <c r="AC9" s="314"/>
      <c r="AD9" s="314"/>
      <c r="AE9" s="314"/>
      <c r="AF9" s="314"/>
      <c r="AG9" s="314"/>
      <c r="AH9" s="314"/>
      <c r="AI9" s="314"/>
      <c r="AJ9" s="314"/>
      <c r="AK9" s="314"/>
      <c r="AL9" s="187" t="s">
        <v>810</v>
      </c>
      <c r="AM9" s="317">
        <f>'5療養介護(基本)'!AM9:AN9</f>
        <v>0.5</v>
      </c>
      <c r="AN9" s="317"/>
      <c r="AO9" s="188"/>
      <c r="AP9" s="188"/>
      <c r="AQ9" s="188"/>
      <c r="AR9" s="189"/>
      <c r="AS9" s="190">
        <f>ROUND(ROUND(I11*$U$80,0)*AM9,0)</f>
        <v>332</v>
      </c>
      <c r="AT9" s="14"/>
    </row>
    <row r="10" spans="1:47" ht="17.2" customHeight="1" x14ac:dyDescent="0.3">
      <c r="A10" s="10">
        <v>21</v>
      </c>
      <c r="B10" s="12" t="s">
        <v>266</v>
      </c>
      <c r="C10" s="51" t="s">
        <v>2533</v>
      </c>
      <c r="D10" s="265"/>
      <c r="E10" s="266"/>
      <c r="F10" s="265"/>
      <c r="G10" s="266"/>
      <c r="H10" s="44"/>
      <c r="I10" s="2"/>
      <c r="J10" s="2"/>
      <c r="K10" s="140"/>
      <c r="L10" s="83"/>
      <c r="M10" s="239" t="s">
        <v>837</v>
      </c>
      <c r="N10" s="239"/>
      <c r="O10" s="239"/>
      <c r="P10" s="239"/>
      <c r="Q10" s="239"/>
      <c r="R10" s="239"/>
      <c r="S10" s="239"/>
      <c r="T10" s="240"/>
      <c r="U10" s="305"/>
      <c r="V10" s="309"/>
      <c r="W10" s="46"/>
      <c r="X10" s="47"/>
      <c r="Y10" s="7"/>
      <c r="Z10" s="7"/>
      <c r="AA10" s="7"/>
      <c r="AB10" s="34"/>
      <c r="AC10" s="34"/>
      <c r="AD10" s="53"/>
      <c r="AE10" s="53"/>
      <c r="AF10" s="34"/>
      <c r="AG10" s="34"/>
      <c r="AH10" s="34"/>
      <c r="AI10" s="34"/>
      <c r="AJ10" s="34"/>
      <c r="AK10" s="34"/>
      <c r="AL10" s="53"/>
      <c r="AM10" s="290"/>
      <c r="AN10" s="290"/>
      <c r="AO10" s="127"/>
      <c r="AP10" s="127"/>
      <c r="AQ10" s="127"/>
      <c r="AR10" s="128"/>
      <c r="AS10" s="178">
        <f>ROUND(ROUND(I11*S12,0)*$U$80,0)</f>
        <v>641</v>
      </c>
      <c r="AT10" s="14"/>
    </row>
    <row r="11" spans="1:47" ht="17.2" customHeight="1" x14ac:dyDescent="0.3">
      <c r="A11" s="183">
        <v>21</v>
      </c>
      <c r="B11" s="184" t="s">
        <v>267</v>
      </c>
      <c r="C11" s="185" t="s">
        <v>2532</v>
      </c>
      <c r="D11" s="265"/>
      <c r="E11" s="266"/>
      <c r="F11" s="265"/>
      <c r="G11" s="266"/>
      <c r="H11" s="44"/>
      <c r="I11" s="295">
        <f>'5療養介護(基本)'!I10</f>
        <v>948</v>
      </c>
      <c r="J11" s="295"/>
      <c r="K11" s="2" t="s">
        <v>809</v>
      </c>
      <c r="L11" s="43"/>
      <c r="M11" s="241"/>
      <c r="N11" s="241"/>
      <c r="O11" s="241"/>
      <c r="P11" s="241"/>
      <c r="Q11" s="241"/>
      <c r="R11" s="241"/>
      <c r="S11" s="241"/>
      <c r="T11" s="242"/>
      <c r="U11" s="305"/>
      <c r="V11" s="307"/>
      <c r="W11" s="310" t="s">
        <v>871</v>
      </c>
      <c r="X11" s="311"/>
      <c r="Y11" s="311"/>
      <c r="Z11" s="311"/>
      <c r="AA11" s="311"/>
      <c r="AB11" s="313" t="s">
        <v>870</v>
      </c>
      <c r="AC11" s="314"/>
      <c r="AD11" s="314"/>
      <c r="AE11" s="314"/>
      <c r="AF11" s="314"/>
      <c r="AG11" s="314"/>
      <c r="AH11" s="314"/>
      <c r="AI11" s="314"/>
      <c r="AJ11" s="314"/>
      <c r="AK11" s="314"/>
      <c r="AL11" s="187" t="s">
        <v>810</v>
      </c>
      <c r="AM11" s="317">
        <f>AM8</f>
        <v>0.7</v>
      </c>
      <c r="AN11" s="317"/>
      <c r="AO11" s="188"/>
      <c r="AP11" s="188"/>
      <c r="AQ11" s="188"/>
      <c r="AR11" s="189"/>
      <c r="AS11" s="190">
        <f>ROUND(ROUND(ROUND(I11*S12,0)*$U$80,0)*AM11,0)</f>
        <v>449</v>
      </c>
      <c r="AT11" s="14"/>
    </row>
    <row r="12" spans="1:47" ht="17.2" customHeight="1" x14ac:dyDescent="0.3">
      <c r="A12" s="183">
        <v>21</v>
      </c>
      <c r="B12" s="184" t="s">
        <v>268</v>
      </c>
      <c r="C12" s="185" t="s">
        <v>2531</v>
      </c>
      <c r="D12" s="265"/>
      <c r="E12" s="266"/>
      <c r="F12" s="265"/>
      <c r="G12" s="266"/>
      <c r="H12" s="44"/>
      <c r="I12" s="2"/>
      <c r="J12" s="2"/>
      <c r="K12" s="2"/>
      <c r="L12" s="43"/>
      <c r="M12" s="11"/>
      <c r="N12" s="11"/>
      <c r="O12" s="11"/>
      <c r="P12" s="11"/>
      <c r="Q12" s="11"/>
      <c r="R12" s="126" t="s">
        <v>810</v>
      </c>
      <c r="S12" s="236">
        <f>'5療養介護(基本)'!S12:T12</f>
        <v>0.96499999999999997</v>
      </c>
      <c r="T12" s="237"/>
      <c r="U12" s="305"/>
      <c r="V12" s="307"/>
      <c r="W12" s="310"/>
      <c r="X12" s="311"/>
      <c r="Y12" s="311"/>
      <c r="Z12" s="311"/>
      <c r="AA12" s="311"/>
      <c r="AB12" s="313" t="s">
        <v>868</v>
      </c>
      <c r="AC12" s="314"/>
      <c r="AD12" s="314"/>
      <c r="AE12" s="314"/>
      <c r="AF12" s="314"/>
      <c r="AG12" s="314"/>
      <c r="AH12" s="314"/>
      <c r="AI12" s="314"/>
      <c r="AJ12" s="314"/>
      <c r="AK12" s="314"/>
      <c r="AL12" s="187" t="s">
        <v>810</v>
      </c>
      <c r="AM12" s="317">
        <f>AM9</f>
        <v>0.5</v>
      </c>
      <c r="AN12" s="317"/>
      <c r="AO12" s="191"/>
      <c r="AP12" s="191"/>
      <c r="AQ12" s="191"/>
      <c r="AR12" s="192"/>
      <c r="AS12" s="190">
        <f>ROUND(ROUND(ROUND(I11*S12,0)*$U$80,0)*AM12,0)</f>
        <v>321</v>
      </c>
      <c r="AT12" s="14"/>
    </row>
    <row r="13" spans="1:47" ht="17.2" customHeight="1" x14ac:dyDescent="0.3">
      <c r="A13" s="10">
        <v>21</v>
      </c>
      <c r="B13" s="12" t="s">
        <v>269</v>
      </c>
      <c r="C13" s="51" t="s">
        <v>2530</v>
      </c>
      <c r="D13" s="265"/>
      <c r="E13" s="266"/>
      <c r="F13" s="265"/>
      <c r="G13" s="266"/>
      <c r="H13" s="129"/>
      <c r="I13" s="130"/>
      <c r="J13" s="130"/>
      <c r="K13" s="130"/>
      <c r="L13" s="131"/>
      <c r="M13" s="34"/>
      <c r="N13" s="76"/>
      <c r="O13" s="76"/>
      <c r="P13" s="76"/>
      <c r="Q13" s="76"/>
      <c r="R13" s="76"/>
      <c r="S13" s="76"/>
      <c r="T13" s="103"/>
      <c r="U13" s="305"/>
      <c r="V13" s="309"/>
      <c r="W13" s="9"/>
      <c r="X13" s="30"/>
      <c r="Y13" s="105"/>
      <c r="Z13" s="63"/>
      <c r="AA13" s="7"/>
      <c r="AB13" s="7"/>
      <c r="AC13" s="7"/>
      <c r="AD13" s="59"/>
      <c r="AE13" s="59"/>
      <c r="AF13" s="7"/>
      <c r="AG13" s="7"/>
      <c r="AH13" s="7"/>
      <c r="AI13" s="7"/>
      <c r="AJ13" s="7"/>
      <c r="AK13" s="7"/>
      <c r="AL13" s="59"/>
      <c r="AM13" s="249"/>
      <c r="AN13" s="250"/>
      <c r="AO13" s="241" t="s">
        <v>877</v>
      </c>
      <c r="AP13" s="241"/>
      <c r="AQ13" s="241"/>
      <c r="AR13" s="242"/>
      <c r="AS13" s="167">
        <f>ROUND(I11*$U$80,0)-AO16</f>
        <v>659</v>
      </c>
      <c r="AT13" s="14"/>
    </row>
    <row r="14" spans="1:47" ht="17.2" customHeight="1" x14ac:dyDescent="0.3">
      <c r="A14" s="183">
        <v>21</v>
      </c>
      <c r="B14" s="184" t="s">
        <v>270</v>
      </c>
      <c r="C14" s="185" t="s">
        <v>2529</v>
      </c>
      <c r="D14" s="265"/>
      <c r="E14" s="266"/>
      <c r="F14" s="265"/>
      <c r="G14" s="266"/>
      <c r="H14" s="129"/>
      <c r="I14" s="130"/>
      <c r="J14" s="130"/>
      <c r="K14" s="130"/>
      <c r="L14" s="131"/>
      <c r="M14" s="140"/>
      <c r="N14" s="140"/>
      <c r="O14" s="140"/>
      <c r="P14" s="140"/>
      <c r="Q14" s="140"/>
      <c r="R14" s="140"/>
      <c r="S14" s="140"/>
      <c r="T14" s="83"/>
      <c r="U14" s="305"/>
      <c r="V14" s="307"/>
      <c r="W14" s="310" t="s">
        <v>871</v>
      </c>
      <c r="X14" s="311"/>
      <c r="Y14" s="311"/>
      <c r="Z14" s="311"/>
      <c r="AA14" s="312"/>
      <c r="AB14" s="313" t="s">
        <v>870</v>
      </c>
      <c r="AC14" s="314"/>
      <c r="AD14" s="314"/>
      <c r="AE14" s="314"/>
      <c r="AF14" s="314"/>
      <c r="AG14" s="314"/>
      <c r="AH14" s="314"/>
      <c r="AI14" s="314"/>
      <c r="AJ14" s="314"/>
      <c r="AK14" s="314"/>
      <c r="AL14" s="193" t="s">
        <v>810</v>
      </c>
      <c r="AM14" s="315">
        <f>AM11</f>
        <v>0.7</v>
      </c>
      <c r="AN14" s="316"/>
      <c r="AO14" s="262"/>
      <c r="AP14" s="241"/>
      <c r="AQ14" s="241"/>
      <c r="AR14" s="242"/>
      <c r="AS14" s="195">
        <f>ROUND(ROUND(I11*$U$80,0)*AM14,0)-AO16</f>
        <v>460</v>
      </c>
      <c r="AT14" s="14"/>
    </row>
    <row r="15" spans="1:47" ht="17.2" customHeight="1" x14ac:dyDescent="0.3">
      <c r="A15" s="183">
        <v>21</v>
      </c>
      <c r="B15" s="184" t="s">
        <v>271</v>
      </c>
      <c r="C15" s="185" t="s">
        <v>2528</v>
      </c>
      <c r="D15" s="265"/>
      <c r="E15" s="266"/>
      <c r="F15" s="265"/>
      <c r="G15" s="266"/>
      <c r="H15" s="134"/>
      <c r="I15" s="135"/>
      <c r="J15" s="135"/>
      <c r="K15" s="135"/>
      <c r="L15" s="136"/>
      <c r="M15" s="140"/>
      <c r="N15" s="140"/>
      <c r="O15" s="140"/>
      <c r="P15" s="140"/>
      <c r="Q15" s="140"/>
      <c r="R15" s="140"/>
      <c r="S15" s="140"/>
      <c r="T15" s="83"/>
      <c r="U15" s="305"/>
      <c r="V15" s="307"/>
      <c r="W15" s="310"/>
      <c r="X15" s="311"/>
      <c r="Y15" s="311"/>
      <c r="Z15" s="311"/>
      <c r="AA15" s="312"/>
      <c r="AB15" s="313" t="s">
        <v>868</v>
      </c>
      <c r="AC15" s="314"/>
      <c r="AD15" s="314"/>
      <c r="AE15" s="314"/>
      <c r="AF15" s="314"/>
      <c r="AG15" s="314"/>
      <c r="AH15" s="314"/>
      <c r="AI15" s="314"/>
      <c r="AJ15" s="314"/>
      <c r="AK15" s="314"/>
      <c r="AL15" s="187" t="s">
        <v>810</v>
      </c>
      <c r="AM15" s="317">
        <f>AM12</f>
        <v>0.5</v>
      </c>
      <c r="AN15" s="318"/>
      <c r="AO15" s="134"/>
      <c r="AP15" s="130"/>
      <c r="AQ15" s="130"/>
      <c r="AR15" s="131"/>
      <c r="AS15" s="195">
        <f>ROUND(ROUND(I11*$U$80,0)*AM15,0)-AO16</f>
        <v>327</v>
      </c>
      <c r="AT15" s="14"/>
    </row>
    <row r="16" spans="1:47" ht="17.2" customHeight="1" x14ac:dyDescent="0.3">
      <c r="A16" s="10">
        <v>21</v>
      </c>
      <c r="B16" s="12" t="s">
        <v>272</v>
      </c>
      <c r="C16" s="51" t="s">
        <v>2527</v>
      </c>
      <c r="D16" s="265"/>
      <c r="E16" s="266"/>
      <c r="F16" s="265"/>
      <c r="G16" s="266"/>
      <c r="H16" s="44"/>
      <c r="I16" s="2"/>
      <c r="J16" s="36"/>
      <c r="K16" s="36"/>
      <c r="L16" s="43"/>
      <c r="M16" s="239" t="s">
        <v>837</v>
      </c>
      <c r="N16" s="239"/>
      <c r="O16" s="239"/>
      <c r="P16" s="239"/>
      <c r="Q16" s="239"/>
      <c r="R16" s="239"/>
      <c r="S16" s="239"/>
      <c r="T16" s="240"/>
      <c r="U16" s="305"/>
      <c r="V16" s="309"/>
      <c r="W16" s="46"/>
      <c r="X16" s="47"/>
      <c r="Y16" s="7"/>
      <c r="Z16" s="7"/>
      <c r="AA16" s="7"/>
      <c r="AB16" s="7"/>
      <c r="AC16" s="7"/>
      <c r="AD16" s="59"/>
      <c r="AE16" s="59"/>
      <c r="AF16" s="7"/>
      <c r="AG16" s="7"/>
      <c r="AH16" s="7"/>
      <c r="AI16" s="7"/>
      <c r="AJ16" s="7"/>
      <c r="AK16" s="7"/>
      <c r="AL16" s="59"/>
      <c r="AM16" s="249"/>
      <c r="AN16" s="250"/>
      <c r="AO16" s="36">
        <f>'5療養介護(基本)'!AO16</f>
        <v>5</v>
      </c>
      <c r="AP16" s="69" t="s">
        <v>873</v>
      </c>
      <c r="AQ16" s="130"/>
      <c r="AR16" s="131"/>
      <c r="AS16" s="167">
        <f>ROUND(ROUND(I11*S18,0)*$U$80,0)-AO16</f>
        <v>636</v>
      </c>
      <c r="AT16" s="14"/>
    </row>
    <row r="17" spans="1:46" ht="17.2" customHeight="1" x14ac:dyDescent="0.3">
      <c r="A17" s="183">
        <v>21</v>
      </c>
      <c r="B17" s="184" t="s">
        <v>273</v>
      </c>
      <c r="C17" s="185" t="s">
        <v>2526</v>
      </c>
      <c r="D17" s="265"/>
      <c r="E17" s="266"/>
      <c r="F17" s="265"/>
      <c r="G17" s="266"/>
      <c r="H17" s="44"/>
      <c r="I17" s="2"/>
      <c r="J17" s="2"/>
      <c r="K17" s="2"/>
      <c r="L17" s="43"/>
      <c r="M17" s="241"/>
      <c r="N17" s="241"/>
      <c r="O17" s="241"/>
      <c r="P17" s="241"/>
      <c r="Q17" s="241"/>
      <c r="R17" s="241"/>
      <c r="S17" s="241"/>
      <c r="T17" s="242"/>
      <c r="U17" s="305"/>
      <c r="V17" s="307"/>
      <c r="W17" s="310" t="s">
        <v>871</v>
      </c>
      <c r="X17" s="311"/>
      <c r="Y17" s="311"/>
      <c r="Z17" s="311"/>
      <c r="AA17" s="312"/>
      <c r="AB17" s="313" t="s">
        <v>870</v>
      </c>
      <c r="AC17" s="314"/>
      <c r="AD17" s="314"/>
      <c r="AE17" s="314"/>
      <c r="AF17" s="314"/>
      <c r="AG17" s="314"/>
      <c r="AH17" s="314"/>
      <c r="AI17" s="314"/>
      <c r="AJ17" s="314"/>
      <c r="AK17" s="314"/>
      <c r="AL17" s="193" t="s">
        <v>810</v>
      </c>
      <c r="AM17" s="315">
        <f>AM14</f>
        <v>0.7</v>
      </c>
      <c r="AN17" s="316"/>
      <c r="AO17" s="44"/>
      <c r="AP17" s="130"/>
      <c r="AQ17" s="130"/>
      <c r="AR17" s="131"/>
      <c r="AS17" s="195">
        <f>ROUND(ROUND(ROUND(I11*S18,0)*$U$80,0)*AM17,0)-AO16</f>
        <v>444</v>
      </c>
      <c r="AT17" s="14"/>
    </row>
    <row r="18" spans="1:46" ht="17.2" customHeight="1" x14ac:dyDescent="0.3">
      <c r="A18" s="183">
        <v>21</v>
      </c>
      <c r="B18" s="184" t="s">
        <v>274</v>
      </c>
      <c r="C18" s="185" t="s">
        <v>2525</v>
      </c>
      <c r="D18" s="265"/>
      <c r="E18" s="266"/>
      <c r="F18" s="265"/>
      <c r="G18" s="266"/>
      <c r="H18" s="44"/>
      <c r="I18" s="2"/>
      <c r="J18" s="2"/>
      <c r="K18" s="2"/>
      <c r="L18" s="43"/>
      <c r="M18" s="11"/>
      <c r="N18" s="11"/>
      <c r="O18" s="11"/>
      <c r="P18" s="11"/>
      <c r="Q18" s="11"/>
      <c r="R18" s="126" t="s">
        <v>810</v>
      </c>
      <c r="S18" s="236">
        <f>S12</f>
        <v>0.96499999999999997</v>
      </c>
      <c r="T18" s="237"/>
      <c r="U18" s="305"/>
      <c r="V18" s="307"/>
      <c r="W18" s="319"/>
      <c r="X18" s="320"/>
      <c r="Y18" s="320"/>
      <c r="Z18" s="320"/>
      <c r="AA18" s="321"/>
      <c r="AB18" s="313" t="s">
        <v>868</v>
      </c>
      <c r="AC18" s="314"/>
      <c r="AD18" s="314"/>
      <c r="AE18" s="314"/>
      <c r="AF18" s="314"/>
      <c r="AG18" s="314"/>
      <c r="AH18" s="314"/>
      <c r="AI18" s="314"/>
      <c r="AJ18" s="314"/>
      <c r="AK18" s="314"/>
      <c r="AL18" s="194" t="s">
        <v>810</v>
      </c>
      <c r="AM18" s="322">
        <f>AM15</f>
        <v>0.5</v>
      </c>
      <c r="AN18" s="323"/>
      <c r="AO18" s="42"/>
      <c r="AP18" s="149"/>
      <c r="AQ18" s="149"/>
      <c r="AR18" s="150"/>
      <c r="AS18" s="195">
        <f>ROUND(ROUND(ROUND(I11*S18,0)*$U$80,0)*AM18,0)-AO16</f>
        <v>316</v>
      </c>
      <c r="AT18" s="14"/>
    </row>
    <row r="19" spans="1:46" ht="17.2" customHeight="1" x14ac:dyDescent="0.3">
      <c r="A19" s="10">
        <v>21</v>
      </c>
      <c r="B19" s="12" t="s">
        <v>275</v>
      </c>
      <c r="C19" s="51" t="s">
        <v>2524</v>
      </c>
      <c r="D19" s="129"/>
      <c r="E19" s="130"/>
      <c r="F19" s="129"/>
      <c r="G19" s="130"/>
      <c r="H19" s="243" t="s">
        <v>910</v>
      </c>
      <c r="I19" s="239"/>
      <c r="J19" s="239"/>
      <c r="K19" s="239"/>
      <c r="L19" s="240"/>
      <c r="M19" s="34"/>
      <c r="N19" s="76"/>
      <c r="O19" s="76"/>
      <c r="P19" s="76"/>
      <c r="Q19" s="76"/>
      <c r="R19" s="76"/>
      <c r="S19" s="76"/>
      <c r="T19" s="103"/>
      <c r="U19" s="305"/>
      <c r="V19" s="307"/>
      <c r="W19" s="9"/>
      <c r="X19" s="30"/>
      <c r="Y19" s="105"/>
      <c r="Z19" s="63"/>
      <c r="AA19" s="7"/>
      <c r="AB19" s="34"/>
      <c r="AC19" s="34"/>
      <c r="AD19" s="53"/>
      <c r="AE19" s="53"/>
      <c r="AF19" s="34"/>
      <c r="AG19" s="34"/>
      <c r="AH19" s="34"/>
      <c r="AI19" s="34"/>
      <c r="AJ19" s="34"/>
      <c r="AK19" s="34"/>
      <c r="AL19" s="53"/>
      <c r="AM19" s="290"/>
      <c r="AN19" s="290"/>
      <c r="AO19" s="127"/>
      <c r="AP19" s="127"/>
      <c r="AQ19" s="127"/>
      <c r="AR19" s="128"/>
      <c r="AS19" s="178">
        <f>ROUND(I23*$U$80,0)</f>
        <v>645</v>
      </c>
      <c r="AT19" s="14"/>
    </row>
    <row r="20" spans="1:46" ht="17.2" customHeight="1" x14ac:dyDescent="0.3">
      <c r="A20" s="183">
        <v>21</v>
      </c>
      <c r="B20" s="184" t="s">
        <v>276</v>
      </c>
      <c r="C20" s="185" t="s">
        <v>2523</v>
      </c>
      <c r="D20" s="129"/>
      <c r="E20" s="130"/>
      <c r="F20" s="129"/>
      <c r="G20" s="130"/>
      <c r="H20" s="262"/>
      <c r="I20" s="241"/>
      <c r="J20" s="241"/>
      <c r="K20" s="241"/>
      <c r="L20" s="242"/>
      <c r="M20" s="140"/>
      <c r="N20" s="140"/>
      <c r="O20" s="140"/>
      <c r="P20" s="140"/>
      <c r="Q20" s="140"/>
      <c r="R20" s="140"/>
      <c r="S20" s="140"/>
      <c r="T20" s="83"/>
      <c r="U20" s="305"/>
      <c r="V20" s="307"/>
      <c r="W20" s="310" t="s">
        <v>871</v>
      </c>
      <c r="X20" s="311"/>
      <c r="Y20" s="311"/>
      <c r="Z20" s="311"/>
      <c r="AA20" s="311"/>
      <c r="AB20" s="313" t="s">
        <v>870</v>
      </c>
      <c r="AC20" s="314"/>
      <c r="AD20" s="314"/>
      <c r="AE20" s="314"/>
      <c r="AF20" s="314"/>
      <c r="AG20" s="314"/>
      <c r="AH20" s="314"/>
      <c r="AI20" s="314"/>
      <c r="AJ20" s="314"/>
      <c r="AK20" s="314"/>
      <c r="AL20" s="187" t="s">
        <v>810</v>
      </c>
      <c r="AM20" s="317">
        <f>AM17</f>
        <v>0.7</v>
      </c>
      <c r="AN20" s="317"/>
      <c r="AO20" s="188"/>
      <c r="AP20" s="188"/>
      <c r="AQ20" s="188"/>
      <c r="AR20" s="189"/>
      <c r="AS20" s="190">
        <f>ROUND(ROUND(I23*$U$80,0)*AM20,0)</f>
        <v>452</v>
      </c>
      <c r="AT20" s="14"/>
    </row>
    <row r="21" spans="1:46" ht="17.2" customHeight="1" x14ac:dyDescent="0.3">
      <c r="A21" s="183">
        <v>21</v>
      </c>
      <c r="B21" s="184" t="s">
        <v>277</v>
      </c>
      <c r="C21" s="185" t="s">
        <v>2522</v>
      </c>
      <c r="D21" s="129"/>
      <c r="E21" s="130"/>
      <c r="F21" s="129"/>
      <c r="G21" s="130"/>
      <c r="H21" s="129"/>
      <c r="I21" s="130"/>
      <c r="J21" s="130"/>
      <c r="K21" s="130"/>
      <c r="L21" s="131"/>
      <c r="M21" s="140"/>
      <c r="N21" s="140"/>
      <c r="O21" s="140"/>
      <c r="P21" s="140"/>
      <c r="Q21" s="140"/>
      <c r="R21" s="140"/>
      <c r="S21" s="140"/>
      <c r="T21" s="83"/>
      <c r="U21" s="305"/>
      <c r="V21" s="307"/>
      <c r="W21" s="310"/>
      <c r="X21" s="311"/>
      <c r="Y21" s="311"/>
      <c r="Z21" s="311"/>
      <c r="AA21" s="311"/>
      <c r="AB21" s="313" t="s">
        <v>868</v>
      </c>
      <c r="AC21" s="314"/>
      <c r="AD21" s="314"/>
      <c r="AE21" s="314"/>
      <c r="AF21" s="314"/>
      <c r="AG21" s="314"/>
      <c r="AH21" s="314"/>
      <c r="AI21" s="314"/>
      <c r="AJ21" s="314"/>
      <c r="AK21" s="314"/>
      <c r="AL21" s="187" t="s">
        <v>810</v>
      </c>
      <c r="AM21" s="317">
        <f>AM18</f>
        <v>0.5</v>
      </c>
      <c r="AN21" s="317"/>
      <c r="AO21" s="188"/>
      <c r="AP21" s="188"/>
      <c r="AQ21" s="188"/>
      <c r="AR21" s="189"/>
      <c r="AS21" s="190">
        <f>ROUND(ROUND(I23*$U$80,0)*AM21,0)</f>
        <v>323</v>
      </c>
      <c r="AT21" s="14"/>
    </row>
    <row r="22" spans="1:46" ht="17.2" customHeight="1" x14ac:dyDescent="0.3">
      <c r="A22" s="10">
        <v>21</v>
      </c>
      <c r="B22" s="12" t="s">
        <v>278</v>
      </c>
      <c r="C22" s="51" t="s">
        <v>2521</v>
      </c>
      <c r="D22" s="129"/>
      <c r="E22" s="130"/>
      <c r="F22" s="129"/>
      <c r="G22" s="130"/>
      <c r="H22" s="129"/>
      <c r="I22" s="130"/>
      <c r="J22" s="2"/>
      <c r="K22" s="140"/>
      <c r="L22" s="83"/>
      <c r="M22" s="239" t="s">
        <v>837</v>
      </c>
      <c r="N22" s="239"/>
      <c r="O22" s="239"/>
      <c r="P22" s="239"/>
      <c r="Q22" s="239"/>
      <c r="R22" s="239"/>
      <c r="S22" s="239"/>
      <c r="T22" s="240"/>
      <c r="U22" s="305"/>
      <c r="V22" s="307"/>
      <c r="W22" s="46"/>
      <c r="X22" s="47"/>
      <c r="Y22" s="7"/>
      <c r="Z22" s="7"/>
      <c r="AA22" s="7"/>
      <c r="AB22" s="34"/>
      <c r="AC22" s="34"/>
      <c r="AD22" s="53"/>
      <c r="AE22" s="53"/>
      <c r="AF22" s="34"/>
      <c r="AG22" s="34"/>
      <c r="AH22" s="34"/>
      <c r="AI22" s="34"/>
      <c r="AJ22" s="34"/>
      <c r="AK22" s="34"/>
      <c r="AL22" s="53"/>
      <c r="AM22" s="290"/>
      <c r="AN22" s="290"/>
      <c r="AO22" s="127"/>
      <c r="AP22" s="127"/>
      <c r="AQ22" s="127"/>
      <c r="AR22" s="128"/>
      <c r="AS22" s="178">
        <f>ROUND(ROUND(I23*S24,0)*$U$80,0)</f>
        <v>623</v>
      </c>
      <c r="AT22" s="14"/>
    </row>
    <row r="23" spans="1:46" ht="17.2" customHeight="1" x14ac:dyDescent="0.3">
      <c r="A23" s="183">
        <v>21</v>
      </c>
      <c r="B23" s="184" t="s">
        <v>279</v>
      </c>
      <c r="C23" s="185" t="s">
        <v>2520</v>
      </c>
      <c r="D23" s="129"/>
      <c r="E23" s="130"/>
      <c r="F23" s="129"/>
      <c r="G23" s="130"/>
      <c r="H23" s="129"/>
      <c r="I23" s="295">
        <f>'5療養介護(基本)'!I22</f>
        <v>922</v>
      </c>
      <c r="J23" s="295"/>
      <c r="K23" s="2" t="s">
        <v>809</v>
      </c>
      <c r="L23" s="131"/>
      <c r="M23" s="241"/>
      <c r="N23" s="241"/>
      <c r="O23" s="241"/>
      <c r="P23" s="241"/>
      <c r="Q23" s="241"/>
      <c r="R23" s="241"/>
      <c r="S23" s="241"/>
      <c r="T23" s="242"/>
      <c r="U23" s="305"/>
      <c r="V23" s="307"/>
      <c r="W23" s="310" t="s">
        <v>871</v>
      </c>
      <c r="X23" s="311"/>
      <c r="Y23" s="311"/>
      <c r="Z23" s="311"/>
      <c r="AA23" s="311"/>
      <c r="AB23" s="313" t="s">
        <v>870</v>
      </c>
      <c r="AC23" s="314"/>
      <c r="AD23" s="314"/>
      <c r="AE23" s="314"/>
      <c r="AF23" s="314"/>
      <c r="AG23" s="314"/>
      <c r="AH23" s="314"/>
      <c r="AI23" s="314"/>
      <c r="AJ23" s="314"/>
      <c r="AK23" s="314"/>
      <c r="AL23" s="187" t="s">
        <v>810</v>
      </c>
      <c r="AM23" s="317">
        <f>AM20</f>
        <v>0.7</v>
      </c>
      <c r="AN23" s="317"/>
      <c r="AO23" s="188"/>
      <c r="AP23" s="188"/>
      <c r="AQ23" s="188"/>
      <c r="AR23" s="189"/>
      <c r="AS23" s="190">
        <f>ROUND(ROUND(ROUND(I23*S24,0)*$U$80,0)*AM23,0)</f>
        <v>436</v>
      </c>
      <c r="AT23" s="14"/>
    </row>
    <row r="24" spans="1:46" ht="17.2" customHeight="1" x14ac:dyDescent="0.3">
      <c r="A24" s="183">
        <v>21</v>
      </c>
      <c r="B24" s="184" t="s">
        <v>280</v>
      </c>
      <c r="C24" s="185" t="s">
        <v>2519</v>
      </c>
      <c r="D24" s="129"/>
      <c r="E24" s="130"/>
      <c r="F24" s="129"/>
      <c r="G24" s="130"/>
      <c r="H24" s="129"/>
      <c r="I24" s="120"/>
      <c r="J24" s="120"/>
      <c r="K24" s="120"/>
      <c r="L24" s="121"/>
      <c r="M24" s="11"/>
      <c r="N24" s="11"/>
      <c r="O24" s="11"/>
      <c r="P24" s="11"/>
      <c r="Q24" s="11"/>
      <c r="R24" s="126" t="s">
        <v>810</v>
      </c>
      <c r="S24" s="236">
        <f>S18</f>
        <v>0.96499999999999997</v>
      </c>
      <c r="T24" s="237"/>
      <c r="U24" s="305"/>
      <c r="V24" s="307"/>
      <c r="W24" s="310"/>
      <c r="X24" s="311"/>
      <c r="Y24" s="311"/>
      <c r="Z24" s="311"/>
      <c r="AA24" s="311"/>
      <c r="AB24" s="313" t="s">
        <v>868</v>
      </c>
      <c r="AC24" s="314"/>
      <c r="AD24" s="314"/>
      <c r="AE24" s="314"/>
      <c r="AF24" s="314"/>
      <c r="AG24" s="314"/>
      <c r="AH24" s="314"/>
      <c r="AI24" s="314"/>
      <c r="AJ24" s="314"/>
      <c r="AK24" s="314"/>
      <c r="AL24" s="187" t="s">
        <v>810</v>
      </c>
      <c r="AM24" s="317">
        <f>AM21</f>
        <v>0.5</v>
      </c>
      <c r="AN24" s="317"/>
      <c r="AO24" s="191"/>
      <c r="AP24" s="191"/>
      <c r="AQ24" s="191"/>
      <c r="AR24" s="192"/>
      <c r="AS24" s="190">
        <f>ROUND(ROUND(ROUND(I23*S24,0)*$U$80,0)*AM24,0)</f>
        <v>312</v>
      </c>
      <c r="AT24" s="14"/>
    </row>
    <row r="25" spans="1:46" ht="17.2" customHeight="1" x14ac:dyDescent="0.3">
      <c r="A25" s="10">
        <v>21</v>
      </c>
      <c r="B25" s="12" t="s">
        <v>281</v>
      </c>
      <c r="C25" s="51" t="s">
        <v>2518</v>
      </c>
      <c r="D25" s="129"/>
      <c r="E25" s="130"/>
      <c r="F25" s="129"/>
      <c r="G25" s="130"/>
      <c r="H25" s="122"/>
      <c r="I25" s="120"/>
      <c r="J25" s="120"/>
      <c r="K25" s="120"/>
      <c r="L25" s="121"/>
      <c r="M25" s="34"/>
      <c r="N25" s="76"/>
      <c r="O25" s="76"/>
      <c r="P25" s="76"/>
      <c r="Q25" s="76"/>
      <c r="R25" s="76"/>
      <c r="S25" s="76"/>
      <c r="T25" s="103"/>
      <c r="U25" s="107"/>
      <c r="V25" s="307"/>
      <c r="W25" s="9"/>
      <c r="X25" s="30"/>
      <c r="Y25" s="105"/>
      <c r="Z25" s="63"/>
      <c r="AA25" s="7"/>
      <c r="AB25" s="7"/>
      <c r="AC25" s="7"/>
      <c r="AD25" s="59"/>
      <c r="AE25" s="59"/>
      <c r="AF25" s="7"/>
      <c r="AG25" s="7"/>
      <c r="AH25" s="7"/>
      <c r="AI25" s="7"/>
      <c r="AJ25" s="7"/>
      <c r="AK25" s="7"/>
      <c r="AL25" s="59"/>
      <c r="AM25" s="249"/>
      <c r="AN25" s="250"/>
      <c r="AO25" s="241" t="s">
        <v>877</v>
      </c>
      <c r="AP25" s="241"/>
      <c r="AQ25" s="241"/>
      <c r="AR25" s="242"/>
      <c r="AS25" s="167">
        <f>ROUND(I23*$U$80,0)-AO28</f>
        <v>640</v>
      </c>
      <c r="AT25" s="14"/>
    </row>
    <row r="26" spans="1:46" ht="17.2" customHeight="1" x14ac:dyDescent="0.3">
      <c r="A26" s="183">
        <v>21</v>
      </c>
      <c r="B26" s="184" t="s">
        <v>282</v>
      </c>
      <c r="C26" s="185" t="s">
        <v>2517</v>
      </c>
      <c r="D26" s="129"/>
      <c r="E26" s="130"/>
      <c r="F26" s="129"/>
      <c r="G26" s="130"/>
      <c r="H26" s="122"/>
      <c r="I26" s="120"/>
      <c r="J26" s="120"/>
      <c r="K26" s="120"/>
      <c r="L26" s="121"/>
      <c r="M26" s="140"/>
      <c r="N26" s="140"/>
      <c r="O26" s="140"/>
      <c r="P26" s="140"/>
      <c r="Q26" s="140"/>
      <c r="R26" s="140"/>
      <c r="S26" s="140"/>
      <c r="T26" s="83"/>
      <c r="U26" s="107"/>
      <c r="V26" s="307"/>
      <c r="W26" s="310" t="s">
        <v>871</v>
      </c>
      <c r="X26" s="311"/>
      <c r="Y26" s="311"/>
      <c r="Z26" s="311"/>
      <c r="AA26" s="312"/>
      <c r="AB26" s="313" t="s">
        <v>870</v>
      </c>
      <c r="AC26" s="314"/>
      <c r="AD26" s="314"/>
      <c r="AE26" s="314"/>
      <c r="AF26" s="314"/>
      <c r="AG26" s="314"/>
      <c r="AH26" s="314"/>
      <c r="AI26" s="314"/>
      <c r="AJ26" s="314"/>
      <c r="AK26" s="314"/>
      <c r="AL26" s="193" t="s">
        <v>810</v>
      </c>
      <c r="AM26" s="315">
        <f>AM23</f>
        <v>0.7</v>
      </c>
      <c r="AN26" s="316"/>
      <c r="AO26" s="262"/>
      <c r="AP26" s="241"/>
      <c r="AQ26" s="241"/>
      <c r="AR26" s="242"/>
      <c r="AS26" s="195">
        <f>ROUND(ROUND(I23*$U$80,0)*AM26,0)-AO28</f>
        <v>447</v>
      </c>
      <c r="AT26" s="14"/>
    </row>
    <row r="27" spans="1:46" ht="17.2" customHeight="1" x14ac:dyDescent="0.3">
      <c r="A27" s="183">
        <v>21</v>
      </c>
      <c r="B27" s="184" t="s">
        <v>283</v>
      </c>
      <c r="C27" s="185" t="s">
        <v>2516</v>
      </c>
      <c r="D27" s="129"/>
      <c r="E27" s="130"/>
      <c r="F27" s="129"/>
      <c r="G27" s="130"/>
      <c r="H27" s="122"/>
      <c r="I27" s="120"/>
      <c r="J27" s="120"/>
      <c r="K27" s="120"/>
      <c r="L27" s="121"/>
      <c r="M27" s="140"/>
      <c r="N27" s="140"/>
      <c r="O27" s="140"/>
      <c r="P27" s="140"/>
      <c r="Q27" s="140"/>
      <c r="R27" s="140"/>
      <c r="S27" s="140"/>
      <c r="T27" s="83"/>
      <c r="U27" s="107"/>
      <c r="V27" s="307"/>
      <c r="W27" s="310"/>
      <c r="X27" s="311"/>
      <c r="Y27" s="311"/>
      <c r="Z27" s="311"/>
      <c r="AA27" s="312"/>
      <c r="AB27" s="313" t="s">
        <v>868</v>
      </c>
      <c r="AC27" s="314"/>
      <c r="AD27" s="314"/>
      <c r="AE27" s="314"/>
      <c r="AF27" s="314"/>
      <c r="AG27" s="314"/>
      <c r="AH27" s="314"/>
      <c r="AI27" s="314"/>
      <c r="AJ27" s="314"/>
      <c r="AK27" s="314"/>
      <c r="AL27" s="187" t="s">
        <v>810</v>
      </c>
      <c r="AM27" s="317">
        <f>AM24</f>
        <v>0.5</v>
      </c>
      <c r="AN27" s="318"/>
      <c r="AO27" s="134"/>
      <c r="AP27" s="130"/>
      <c r="AQ27" s="130"/>
      <c r="AR27" s="131"/>
      <c r="AS27" s="195">
        <f>ROUND(ROUND(I23*$U$80,0)*AM27,0)-AO28</f>
        <v>318</v>
      </c>
      <c r="AT27" s="14"/>
    </row>
    <row r="28" spans="1:46" ht="17.2" customHeight="1" x14ac:dyDescent="0.3">
      <c r="A28" s="10">
        <v>21</v>
      </c>
      <c r="B28" s="12" t="s">
        <v>284</v>
      </c>
      <c r="C28" s="51" t="s">
        <v>2515</v>
      </c>
      <c r="D28" s="129"/>
      <c r="E28" s="130"/>
      <c r="F28" s="129"/>
      <c r="G28" s="130"/>
      <c r="H28" s="122"/>
      <c r="I28" s="120"/>
      <c r="J28" s="120"/>
      <c r="K28" s="120"/>
      <c r="L28" s="121"/>
      <c r="M28" s="239" t="s">
        <v>837</v>
      </c>
      <c r="N28" s="239"/>
      <c r="O28" s="239"/>
      <c r="P28" s="239"/>
      <c r="Q28" s="239"/>
      <c r="R28" s="239"/>
      <c r="S28" s="239"/>
      <c r="T28" s="240"/>
      <c r="U28" s="107"/>
      <c r="V28" s="307"/>
      <c r="W28" s="46"/>
      <c r="X28" s="47"/>
      <c r="Y28" s="7"/>
      <c r="Z28" s="7"/>
      <c r="AA28" s="7"/>
      <c r="AB28" s="7"/>
      <c r="AC28" s="7"/>
      <c r="AD28" s="59"/>
      <c r="AE28" s="59"/>
      <c r="AF28" s="7"/>
      <c r="AG28" s="7"/>
      <c r="AH28" s="7"/>
      <c r="AI28" s="7"/>
      <c r="AJ28" s="7"/>
      <c r="AK28" s="7"/>
      <c r="AL28" s="59"/>
      <c r="AM28" s="249"/>
      <c r="AN28" s="250"/>
      <c r="AO28" s="36">
        <f>AO16</f>
        <v>5</v>
      </c>
      <c r="AP28" s="69" t="s">
        <v>873</v>
      </c>
      <c r="AQ28" s="130"/>
      <c r="AR28" s="131"/>
      <c r="AS28" s="167">
        <f>ROUND(ROUND(I23*S30,0)*$U$80,0)-AO28</f>
        <v>618</v>
      </c>
      <c r="AT28" s="14"/>
    </row>
    <row r="29" spans="1:46" ht="17.2" customHeight="1" x14ac:dyDescent="0.3">
      <c r="A29" s="183">
        <v>21</v>
      </c>
      <c r="B29" s="184" t="s">
        <v>285</v>
      </c>
      <c r="C29" s="185" t="s">
        <v>2514</v>
      </c>
      <c r="D29" s="129"/>
      <c r="E29" s="130"/>
      <c r="F29" s="129"/>
      <c r="G29" s="130"/>
      <c r="H29" s="122"/>
      <c r="I29" s="120"/>
      <c r="J29" s="120"/>
      <c r="K29" s="120"/>
      <c r="L29" s="121"/>
      <c r="M29" s="241"/>
      <c r="N29" s="241"/>
      <c r="O29" s="241"/>
      <c r="P29" s="241"/>
      <c r="Q29" s="241"/>
      <c r="R29" s="241"/>
      <c r="S29" s="241"/>
      <c r="T29" s="242"/>
      <c r="U29" s="107"/>
      <c r="V29" s="307"/>
      <c r="W29" s="310" t="s">
        <v>871</v>
      </c>
      <c r="X29" s="311"/>
      <c r="Y29" s="311"/>
      <c r="Z29" s="311"/>
      <c r="AA29" s="312"/>
      <c r="AB29" s="313" t="s">
        <v>870</v>
      </c>
      <c r="AC29" s="314"/>
      <c r="AD29" s="314"/>
      <c r="AE29" s="314"/>
      <c r="AF29" s="314"/>
      <c r="AG29" s="314"/>
      <c r="AH29" s="314"/>
      <c r="AI29" s="314"/>
      <c r="AJ29" s="314"/>
      <c r="AK29" s="314"/>
      <c r="AL29" s="193" t="s">
        <v>810</v>
      </c>
      <c r="AM29" s="315">
        <f>AM26</f>
        <v>0.7</v>
      </c>
      <c r="AN29" s="316"/>
      <c r="AO29" s="44"/>
      <c r="AP29" s="130"/>
      <c r="AQ29" s="130"/>
      <c r="AR29" s="131"/>
      <c r="AS29" s="195">
        <f>ROUND(ROUND(ROUND(I23*S30,0)*$U$80,0)*AM29,0)-AO28</f>
        <v>431</v>
      </c>
      <c r="AT29" s="14"/>
    </row>
    <row r="30" spans="1:46" ht="17.2" customHeight="1" x14ac:dyDescent="0.3">
      <c r="A30" s="183">
        <v>21</v>
      </c>
      <c r="B30" s="184" t="s">
        <v>286</v>
      </c>
      <c r="C30" s="185" t="s">
        <v>2513</v>
      </c>
      <c r="D30" s="129"/>
      <c r="E30" s="130"/>
      <c r="F30" s="129"/>
      <c r="G30" s="130"/>
      <c r="H30" s="122"/>
      <c r="I30" s="120"/>
      <c r="J30" s="120"/>
      <c r="K30" s="120"/>
      <c r="L30" s="121"/>
      <c r="M30" s="11"/>
      <c r="N30" s="11"/>
      <c r="O30" s="11"/>
      <c r="P30" s="11"/>
      <c r="Q30" s="11"/>
      <c r="R30" s="126" t="s">
        <v>810</v>
      </c>
      <c r="S30" s="236">
        <f>S24</f>
        <v>0.96499999999999997</v>
      </c>
      <c r="T30" s="237"/>
      <c r="U30" s="107"/>
      <c r="V30" s="307"/>
      <c r="W30" s="319"/>
      <c r="X30" s="320"/>
      <c r="Y30" s="320"/>
      <c r="Z30" s="320"/>
      <c r="AA30" s="321"/>
      <c r="AB30" s="313" t="s">
        <v>868</v>
      </c>
      <c r="AC30" s="314"/>
      <c r="AD30" s="314"/>
      <c r="AE30" s="314"/>
      <c r="AF30" s="314"/>
      <c r="AG30" s="314"/>
      <c r="AH30" s="314"/>
      <c r="AI30" s="314"/>
      <c r="AJ30" s="314"/>
      <c r="AK30" s="314"/>
      <c r="AL30" s="194" t="s">
        <v>810</v>
      </c>
      <c r="AM30" s="322">
        <f>AM27</f>
        <v>0.5</v>
      </c>
      <c r="AN30" s="323"/>
      <c r="AO30" s="42"/>
      <c r="AP30" s="149"/>
      <c r="AQ30" s="149"/>
      <c r="AR30" s="150"/>
      <c r="AS30" s="195">
        <f>ROUND(ROUND(ROUND(I23*S30,0)*$U$80,0)*AM30,0)-AO28</f>
        <v>307</v>
      </c>
      <c r="AT30" s="14"/>
    </row>
    <row r="31" spans="1:46" ht="17.2" customHeight="1" x14ac:dyDescent="0.3">
      <c r="A31" s="10">
        <v>21</v>
      </c>
      <c r="B31" s="12" t="s">
        <v>287</v>
      </c>
      <c r="C31" s="51" t="s">
        <v>2512</v>
      </c>
      <c r="D31" s="129"/>
      <c r="E31" s="130"/>
      <c r="F31" s="129"/>
      <c r="G31" s="130"/>
      <c r="H31" s="243" t="s">
        <v>897</v>
      </c>
      <c r="I31" s="239"/>
      <c r="J31" s="239"/>
      <c r="K31" s="239"/>
      <c r="L31" s="240"/>
      <c r="M31" s="34"/>
      <c r="N31" s="76"/>
      <c r="O31" s="76"/>
      <c r="P31" s="76"/>
      <c r="Q31" s="76"/>
      <c r="R31" s="76"/>
      <c r="S31" s="76"/>
      <c r="T31" s="103"/>
      <c r="U31" s="296" t="s">
        <v>810</v>
      </c>
      <c r="V31" s="303"/>
      <c r="W31" s="9"/>
      <c r="X31" s="30"/>
      <c r="Y31" s="105"/>
      <c r="Z31" s="63"/>
      <c r="AA31" s="7"/>
      <c r="AB31" s="34"/>
      <c r="AC31" s="34"/>
      <c r="AD31" s="53"/>
      <c r="AE31" s="53"/>
      <c r="AF31" s="34"/>
      <c r="AG31" s="34"/>
      <c r="AH31" s="34"/>
      <c r="AI31" s="34"/>
      <c r="AJ31" s="34"/>
      <c r="AK31" s="34"/>
      <c r="AL31" s="53"/>
      <c r="AM31" s="290"/>
      <c r="AN31" s="290"/>
      <c r="AO31" s="127"/>
      <c r="AP31" s="127"/>
      <c r="AQ31" s="127"/>
      <c r="AR31" s="128"/>
      <c r="AS31" s="178">
        <f>ROUND(I35*$U$80,0)</f>
        <v>613</v>
      </c>
      <c r="AT31" s="14"/>
    </row>
    <row r="32" spans="1:46" ht="17.2" customHeight="1" x14ac:dyDescent="0.3">
      <c r="A32" s="183">
        <v>21</v>
      </c>
      <c r="B32" s="184" t="s">
        <v>288</v>
      </c>
      <c r="C32" s="185" t="s">
        <v>2511</v>
      </c>
      <c r="D32" s="129"/>
      <c r="E32" s="130"/>
      <c r="F32" s="129"/>
      <c r="G32" s="130"/>
      <c r="H32" s="262"/>
      <c r="I32" s="241"/>
      <c r="J32" s="241"/>
      <c r="K32" s="241"/>
      <c r="L32" s="242"/>
      <c r="M32" s="140"/>
      <c r="N32" s="140"/>
      <c r="O32" s="140"/>
      <c r="P32" s="140"/>
      <c r="Q32" s="140"/>
      <c r="R32" s="140"/>
      <c r="S32" s="140"/>
      <c r="T32" s="83"/>
      <c r="U32" s="287">
        <v>0.7</v>
      </c>
      <c r="V32" s="288"/>
      <c r="W32" s="310" t="s">
        <v>871</v>
      </c>
      <c r="X32" s="311"/>
      <c r="Y32" s="311"/>
      <c r="Z32" s="311"/>
      <c r="AA32" s="311"/>
      <c r="AB32" s="313" t="s">
        <v>870</v>
      </c>
      <c r="AC32" s="314"/>
      <c r="AD32" s="314"/>
      <c r="AE32" s="314"/>
      <c r="AF32" s="314"/>
      <c r="AG32" s="314"/>
      <c r="AH32" s="314"/>
      <c r="AI32" s="314"/>
      <c r="AJ32" s="314"/>
      <c r="AK32" s="314"/>
      <c r="AL32" s="187" t="s">
        <v>810</v>
      </c>
      <c r="AM32" s="317">
        <f>AM29</f>
        <v>0.7</v>
      </c>
      <c r="AN32" s="317"/>
      <c r="AO32" s="188"/>
      <c r="AP32" s="188"/>
      <c r="AQ32" s="188"/>
      <c r="AR32" s="189"/>
      <c r="AS32" s="190">
        <f>ROUND(ROUND(I35*$U$80,0)*AM32,0)</f>
        <v>429</v>
      </c>
      <c r="AT32" s="14"/>
    </row>
    <row r="33" spans="1:46" ht="17.2" customHeight="1" x14ac:dyDescent="0.3">
      <c r="A33" s="183">
        <v>21</v>
      </c>
      <c r="B33" s="184" t="s">
        <v>289</v>
      </c>
      <c r="C33" s="185" t="s">
        <v>2510</v>
      </c>
      <c r="D33" s="129"/>
      <c r="E33" s="130"/>
      <c r="F33" s="129"/>
      <c r="G33" s="130"/>
      <c r="H33" s="44"/>
      <c r="I33" s="2"/>
      <c r="J33" s="2"/>
      <c r="K33" s="2"/>
      <c r="L33" s="43"/>
      <c r="M33" s="140"/>
      <c r="N33" s="140"/>
      <c r="O33" s="140"/>
      <c r="P33" s="140"/>
      <c r="Q33" s="140"/>
      <c r="R33" s="140"/>
      <c r="S33" s="140"/>
      <c r="T33" s="83"/>
      <c r="U33" s="107"/>
      <c r="V33" s="112"/>
      <c r="W33" s="310"/>
      <c r="X33" s="311"/>
      <c r="Y33" s="311"/>
      <c r="Z33" s="311"/>
      <c r="AA33" s="311"/>
      <c r="AB33" s="313" t="s">
        <v>868</v>
      </c>
      <c r="AC33" s="314"/>
      <c r="AD33" s="314"/>
      <c r="AE33" s="314"/>
      <c r="AF33" s="314"/>
      <c r="AG33" s="314"/>
      <c r="AH33" s="314"/>
      <c r="AI33" s="314"/>
      <c r="AJ33" s="314"/>
      <c r="AK33" s="314"/>
      <c r="AL33" s="187" t="s">
        <v>810</v>
      </c>
      <c r="AM33" s="317">
        <f>AM30</f>
        <v>0.5</v>
      </c>
      <c r="AN33" s="317"/>
      <c r="AO33" s="188"/>
      <c r="AP33" s="188"/>
      <c r="AQ33" s="188"/>
      <c r="AR33" s="189"/>
      <c r="AS33" s="190">
        <f>ROUND(ROUND(I35*$U$80,0)*AM33,0)</f>
        <v>307</v>
      </c>
      <c r="AT33" s="14"/>
    </row>
    <row r="34" spans="1:46" ht="17.2" customHeight="1" x14ac:dyDescent="0.3">
      <c r="A34" s="10">
        <v>21</v>
      </c>
      <c r="B34" s="12" t="s">
        <v>290</v>
      </c>
      <c r="C34" s="51" t="s">
        <v>2509</v>
      </c>
      <c r="D34" s="129"/>
      <c r="E34" s="130"/>
      <c r="F34" s="129"/>
      <c r="G34" s="130"/>
      <c r="H34" s="44"/>
      <c r="I34" s="2"/>
      <c r="J34" s="2"/>
      <c r="K34" s="140"/>
      <c r="L34" s="83"/>
      <c r="M34" s="239" t="s">
        <v>837</v>
      </c>
      <c r="N34" s="239"/>
      <c r="O34" s="239"/>
      <c r="P34" s="239"/>
      <c r="Q34" s="239"/>
      <c r="R34" s="239"/>
      <c r="S34" s="239"/>
      <c r="T34" s="240"/>
      <c r="U34" s="107"/>
      <c r="V34" s="112"/>
      <c r="W34" s="46"/>
      <c r="X34" s="47"/>
      <c r="Y34" s="7"/>
      <c r="Z34" s="7"/>
      <c r="AA34" s="7"/>
      <c r="AB34" s="34"/>
      <c r="AC34" s="34"/>
      <c r="AD34" s="53"/>
      <c r="AE34" s="53"/>
      <c r="AF34" s="34"/>
      <c r="AG34" s="34"/>
      <c r="AH34" s="34"/>
      <c r="AI34" s="34"/>
      <c r="AJ34" s="34"/>
      <c r="AK34" s="34"/>
      <c r="AL34" s="53"/>
      <c r="AM34" s="290"/>
      <c r="AN34" s="290"/>
      <c r="AO34" s="127"/>
      <c r="AP34" s="127"/>
      <c r="AQ34" s="127"/>
      <c r="AR34" s="128"/>
      <c r="AS34" s="178">
        <f>ROUND(ROUND(I35*S36,0)*$U$80,0)</f>
        <v>591</v>
      </c>
      <c r="AT34" s="14"/>
    </row>
    <row r="35" spans="1:46" ht="17.2" customHeight="1" x14ac:dyDescent="0.3">
      <c r="A35" s="183">
        <v>21</v>
      </c>
      <c r="B35" s="184" t="s">
        <v>291</v>
      </c>
      <c r="C35" s="185" t="s">
        <v>2508</v>
      </c>
      <c r="D35" s="129"/>
      <c r="E35" s="130"/>
      <c r="F35" s="129"/>
      <c r="G35" s="130"/>
      <c r="H35" s="44"/>
      <c r="I35" s="295">
        <f>'5療養介護(基本)'!I34</f>
        <v>875</v>
      </c>
      <c r="J35" s="295"/>
      <c r="K35" s="2" t="s">
        <v>809</v>
      </c>
      <c r="L35" s="43"/>
      <c r="M35" s="241"/>
      <c r="N35" s="241"/>
      <c r="O35" s="241"/>
      <c r="P35" s="241"/>
      <c r="Q35" s="241"/>
      <c r="R35" s="241"/>
      <c r="S35" s="241"/>
      <c r="T35" s="242"/>
      <c r="U35" s="107"/>
      <c r="V35" s="112"/>
      <c r="W35" s="310" t="s">
        <v>871</v>
      </c>
      <c r="X35" s="311"/>
      <c r="Y35" s="311"/>
      <c r="Z35" s="311"/>
      <c r="AA35" s="311"/>
      <c r="AB35" s="313" t="s">
        <v>870</v>
      </c>
      <c r="AC35" s="314"/>
      <c r="AD35" s="314"/>
      <c r="AE35" s="314"/>
      <c r="AF35" s="314"/>
      <c r="AG35" s="314"/>
      <c r="AH35" s="314"/>
      <c r="AI35" s="314"/>
      <c r="AJ35" s="314"/>
      <c r="AK35" s="314"/>
      <c r="AL35" s="187" t="s">
        <v>810</v>
      </c>
      <c r="AM35" s="317">
        <f>AM32</f>
        <v>0.7</v>
      </c>
      <c r="AN35" s="317"/>
      <c r="AO35" s="188"/>
      <c r="AP35" s="188"/>
      <c r="AQ35" s="188"/>
      <c r="AR35" s="189"/>
      <c r="AS35" s="190">
        <f>ROUND(ROUND(ROUND(I35*S36,0)*$U$80,0)*AM35,0)</f>
        <v>414</v>
      </c>
      <c r="AT35" s="14"/>
    </row>
    <row r="36" spans="1:46" ht="17.2" customHeight="1" x14ac:dyDescent="0.3">
      <c r="A36" s="183">
        <v>21</v>
      </c>
      <c r="B36" s="184" t="s">
        <v>292</v>
      </c>
      <c r="C36" s="185" t="s">
        <v>2507</v>
      </c>
      <c r="D36" s="129"/>
      <c r="E36" s="130"/>
      <c r="F36" s="129"/>
      <c r="G36" s="130"/>
      <c r="H36" s="44"/>
      <c r="I36" s="2"/>
      <c r="J36" s="2"/>
      <c r="K36" s="2"/>
      <c r="L36" s="43"/>
      <c r="M36" s="11"/>
      <c r="N36" s="11"/>
      <c r="O36" s="11"/>
      <c r="P36" s="11"/>
      <c r="Q36" s="11"/>
      <c r="R36" s="126" t="s">
        <v>810</v>
      </c>
      <c r="S36" s="236">
        <f>S30</f>
        <v>0.96499999999999997</v>
      </c>
      <c r="T36" s="237"/>
      <c r="U36" s="107"/>
      <c r="V36" s="112"/>
      <c r="W36" s="310"/>
      <c r="X36" s="311"/>
      <c r="Y36" s="311"/>
      <c r="Z36" s="311"/>
      <c r="AA36" s="311"/>
      <c r="AB36" s="313" t="s">
        <v>868</v>
      </c>
      <c r="AC36" s="314"/>
      <c r="AD36" s="314"/>
      <c r="AE36" s="314"/>
      <c r="AF36" s="314"/>
      <c r="AG36" s="314"/>
      <c r="AH36" s="314"/>
      <c r="AI36" s="314"/>
      <c r="AJ36" s="314"/>
      <c r="AK36" s="314"/>
      <c r="AL36" s="187" t="s">
        <v>810</v>
      </c>
      <c r="AM36" s="317">
        <f>AM33</f>
        <v>0.5</v>
      </c>
      <c r="AN36" s="317"/>
      <c r="AO36" s="191"/>
      <c r="AP36" s="191"/>
      <c r="AQ36" s="191"/>
      <c r="AR36" s="192"/>
      <c r="AS36" s="190">
        <f>ROUND(ROUND(ROUND(I35*S36,0)*$U$80,0)*AM36,0)</f>
        <v>296</v>
      </c>
      <c r="AT36" s="14"/>
    </row>
    <row r="37" spans="1:46" ht="17.2" customHeight="1" x14ac:dyDescent="0.3">
      <c r="A37" s="10">
        <v>21</v>
      </c>
      <c r="B37" s="12" t="s">
        <v>293</v>
      </c>
      <c r="C37" s="51" t="s">
        <v>2506</v>
      </c>
      <c r="D37" s="129"/>
      <c r="E37" s="130"/>
      <c r="F37" s="129"/>
      <c r="G37" s="130"/>
      <c r="H37" s="44"/>
      <c r="I37" s="2"/>
      <c r="J37" s="2"/>
      <c r="K37" s="2"/>
      <c r="L37" s="43"/>
      <c r="M37" s="34"/>
      <c r="N37" s="76"/>
      <c r="O37" s="76"/>
      <c r="P37" s="76"/>
      <c r="Q37" s="76"/>
      <c r="R37" s="76"/>
      <c r="S37" s="76"/>
      <c r="T37" s="103"/>
      <c r="U37" s="107"/>
      <c r="V37" s="112"/>
      <c r="W37" s="9"/>
      <c r="X37" s="30"/>
      <c r="Y37" s="105"/>
      <c r="Z37" s="63"/>
      <c r="AA37" s="7"/>
      <c r="AB37" s="7"/>
      <c r="AC37" s="7"/>
      <c r="AD37" s="59"/>
      <c r="AE37" s="59"/>
      <c r="AF37" s="7"/>
      <c r="AG37" s="7"/>
      <c r="AH37" s="7"/>
      <c r="AI37" s="7"/>
      <c r="AJ37" s="7"/>
      <c r="AK37" s="7"/>
      <c r="AL37" s="59"/>
      <c r="AM37" s="249"/>
      <c r="AN37" s="250"/>
      <c r="AO37" s="241" t="s">
        <v>877</v>
      </c>
      <c r="AP37" s="241"/>
      <c r="AQ37" s="241"/>
      <c r="AR37" s="242"/>
      <c r="AS37" s="167">
        <f>ROUND(I35*$U$80,0)-AO40</f>
        <v>608</v>
      </c>
      <c r="AT37" s="14"/>
    </row>
    <row r="38" spans="1:46" ht="17.2" customHeight="1" x14ac:dyDescent="0.3">
      <c r="A38" s="183">
        <v>21</v>
      </c>
      <c r="B38" s="184" t="s">
        <v>294</v>
      </c>
      <c r="C38" s="185" t="s">
        <v>2505</v>
      </c>
      <c r="D38" s="129"/>
      <c r="E38" s="130"/>
      <c r="F38" s="129"/>
      <c r="G38" s="130"/>
      <c r="H38" s="44"/>
      <c r="I38" s="2"/>
      <c r="J38" s="2"/>
      <c r="K38" s="2"/>
      <c r="L38" s="43"/>
      <c r="M38" s="140"/>
      <c r="N38" s="140"/>
      <c r="O38" s="140"/>
      <c r="P38" s="140"/>
      <c r="Q38" s="140"/>
      <c r="R38" s="140"/>
      <c r="S38" s="140"/>
      <c r="T38" s="83"/>
      <c r="U38" s="107"/>
      <c r="V38" s="112"/>
      <c r="W38" s="310" t="s">
        <v>871</v>
      </c>
      <c r="X38" s="311"/>
      <c r="Y38" s="311"/>
      <c r="Z38" s="311"/>
      <c r="AA38" s="312"/>
      <c r="AB38" s="313" t="s">
        <v>870</v>
      </c>
      <c r="AC38" s="314"/>
      <c r="AD38" s="314"/>
      <c r="AE38" s="314"/>
      <c r="AF38" s="314"/>
      <c r="AG38" s="314"/>
      <c r="AH38" s="314"/>
      <c r="AI38" s="314"/>
      <c r="AJ38" s="314"/>
      <c r="AK38" s="314"/>
      <c r="AL38" s="193" t="s">
        <v>810</v>
      </c>
      <c r="AM38" s="315">
        <f>AM35</f>
        <v>0.7</v>
      </c>
      <c r="AN38" s="316"/>
      <c r="AO38" s="262"/>
      <c r="AP38" s="241"/>
      <c r="AQ38" s="241"/>
      <c r="AR38" s="242"/>
      <c r="AS38" s="195">
        <f>ROUND(ROUND(I35*$U$80,0)*AM38,0)-AO40</f>
        <v>424</v>
      </c>
      <c r="AT38" s="14"/>
    </row>
    <row r="39" spans="1:46" ht="17.2" customHeight="1" x14ac:dyDescent="0.3">
      <c r="A39" s="183">
        <v>21</v>
      </c>
      <c r="B39" s="184" t="s">
        <v>295</v>
      </c>
      <c r="C39" s="185" t="s">
        <v>2504</v>
      </c>
      <c r="D39" s="129"/>
      <c r="E39" s="130"/>
      <c r="F39" s="129"/>
      <c r="G39" s="130"/>
      <c r="H39" s="44"/>
      <c r="I39" s="2"/>
      <c r="J39" s="2"/>
      <c r="K39" s="2"/>
      <c r="L39" s="43"/>
      <c r="M39" s="140"/>
      <c r="N39" s="140"/>
      <c r="O39" s="140"/>
      <c r="P39" s="140"/>
      <c r="Q39" s="140"/>
      <c r="R39" s="140"/>
      <c r="S39" s="140"/>
      <c r="T39" s="83"/>
      <c r="U39" s="107"/>
      <c r="V39" s="112"/>
      <c r="W39" s="310"/>
      <c r="X39" s="311"/>
      <c r="Y39" s="311"/>
      <c r="Z39" s="311"/>
      <c r="AA39" s="312"/>
      <c r="AB39" s="313" t="s">
        <v>868</v>
      </c>
      <c r="AC39" s="314"/>
      <c r="AD39" s="314"/>
      <c r="AE39" s="314"/>
      <c r="AF39" s="314"/>
      <c r="AG39" s="314"/>
      <c r="AH39" s="314"/>
      <c r="AI39" s="314"/>
      <c r="AJ39" s="314"/>
      <c r="AK39" s="314"/>
      <c r="AL39" s="187" t="s">
        <v>810</v>
      </c>
      <c r="AM39" s="317">
        <f>AM36</f>
        <v>0.5</v>
      </c>
      <c r="AN39" s="318"/>
      <c r="AO39" s="134"/>
      <c r="AP39" s="130"/>
      <c r="AQ39" s="130"/>
      <c r="AR39" s="131"/>
      <c r="AS39" s="195">
        <f>ROUND(ROUND(I35*$U$80,0)*AM39,0)-AO40</f>
        <v>302</v>
      </c>
      <c r="AT39" s="14"/>
    </row>
    <row r="40" spans="1:46" ht="17.2" customHeight="1" x14ac:dyDescent="0.3">
      <c r="A40" s="10">
        <v>21</v>
      </c>
      <c r="B40" s="12" t="s">
        <v>296</v>
      </c>
      <c r="C40" s="51" t="s">
        <v>2503</v>
      </c>
      <c r="D40" s="129"/>
      <c r="E40" s="130"/>
      <c r="F40" s="129"/>
      <c r="G40" s="130"/>
      <c r="H40" s="44"/>
      <c r="I40" s="2"/>
      <c r="J40" s="36"/>
      <c r="K40" s="36"/>
      <c r="L40" s="43"/>
      <c r="M40" s="239" t="s">
        <v>837</v>
      </c>
      <c r="N40" s="239"/>
      <c r="O40" s="239"/>
      <c r="P40" s="239"/>
      <c r="Q40" s="239"/>
      <c r="R40" s="239"/>
      <c r="S40" s="239"/>
      <c r="T40" s="240"/>
      <c r="U40" s="107"/>
      <c r="V40" s="112"/>
      <c r="W40" s="46"/>
      <c r="X40" s="47"/>
      <c r="Y40" s="7"/>
      <c r="Z40" s="7"/>
      <c r="AA40" s="7"/>
      <c r="AB40" s="7"/>
      <c r="AC40" s="7"/>
      <c r="AD40" s="59"/>
      <c r="AE40" s="59"/>
      <c r="AF40" s="7"/>
      <c r="AG40" s="7"/>
      <c r="AH40" s="7"/>
      <c r="AI40" s="7"/>
      <c r="AJ40" s="7"/>
      <c r="AK40" s="7"/>
      <c r="AL40" s="59"/>
      <c r="AM40" s="249"/>
      <c r="AN40" s="250"/>
      <c r="AO40" s="36">
        <f>AO28</f>
        <v>5</v>
      </c>
      <c r="AP40" s="69" t="s">
        <v>873</v>
      </c>
      <c r="AQ40" s="130"/>
      <c r="AR40" s="131"/>
      <c r="AS40" s="167">
        <f>ROUND(ROUND(I35*S42,0)*$U$80,0)-AO40</f>
        <v>586</v>
      </c>
      <c r="AT40" s="14"/>
    </row>
    <row r="41" spans="1:46" ht="17.2" customHeight="1" x14ac:dyDescent="0.3">
      <c r="A41" s="183">
        <v>21</v>
      </c>
      <c r="B41" s="184" t="s">
        <v>297</v>
      </c>
      <c r="C41" s="185" t="s">
        <v>2502</v>
      </c>
      <c r="D41" s="129"/>
      <c r="E41" s="130"/>
      <c r="F41" s="129"/>
      <c r="G41" s="130"/>
      <c r="H41" s="44"/>
      <c r="I41" s="2"/>
      <c r="J41" s="2"/>
      <c r="K41" s="2"/>
      <c r="L41" s="43"/>
      <c r="M41" s="241"/>
      <c r="N41" s="241"/>
      <c r="O41" s="241"/>
      <c r="P41" s="241"/>
      <c r="Q41" s="241"/>
      <c r="R41" s="241"/>
      <c r="S41" s="241"/>
      <c r="T41" s="242"/>
      <c r="U41" s="107"/>
      <c r="V41" s="112"/>
      <c r="W41" s="310" t="s">
        <v>871</v>
      </c>
      <c r="X41" s="311"/>
      <c r="Y41" s="311"/>
      <c r="Z41" s="311"/>
      <c r="AA41" s="312"/>
      <c r="AB41" s="313" t="s">
        <v>870</v>
      </c>
      <c r="AC41" s="314"/>
      <c r="AD41" s="314"/>
      <c r="AE41" s="314"/>
      <c r="AF41" s="314"/>
      <c r="AG41" s="314"/>
      <c r="AH41" s="314"/>
      <c r="AI41" s="314"/>
      <c r="AJ41" s="314"/>
      <c r="AK41" s="314"/>
      <c r="AL41" s="193" t="s">
        <v>810</v>
      </c>
      <c r="AM41" s="315">
        <f>AM38</f>
        <v>0.7</v>
      </c>
      <c r="AN41" s="316"/>
      <c r="AO41" s="44"/>
      <c r="AP41" s="130"/>
      <c r="AQ41" s="130"/>
      <c r="AR41" s="131"/>
      <c r="AS41" s="195">
        <f>ROUND(ROUND(ROUND(I35*S42,0)*$U$80,0)*AM41,0)-AO40</f>
        <v>409</v>
      </c>
      <c r="AT41" s="14"/>
    </row>
    <row r="42" spans="1:46" ht="17.2" customHeight="1" x14ac:dyDescent="0.3">
      <c r="A42" s="183">
        <v>21</v>
      </c>
      <c r="B42" s="184" t="s">
        <v>298</v>
      </c>
      <c r="C42" s="185" t="s">
        <v>2501</v>
      </c>
      <c r="D42" s="129"/>
      <c r="E42" s="130"/>
      <c r="F42" s="129"/>
      <c r="G42" s="130"/>
      <c r="H42" s="44"/>
      <c r="I42" s="2"/>
      <c r="J42" s="2"/>
      <c r="K42" s="2"/>
      <c r="L42" s="43"/>
      <c r="M42" s="11"/>
      <c r="N42" s="11"/>
      <c r="O42" s="11"/>
      <c r="P42" s="11"/>
      <c r="Q42" s="11"/>
      <c r="R42" s="126" t="s">
        <v>810</v>
      </c>
      <c r="S42" s="236">
        <f>S36</f>
        <v>0.96499999999999997</v>
      </c>
      <c r="T42" s="237"/>
      <c r="U42" s="107"/>
      <c r="V42" s="112"/>
      <c r="W42" s="319"/>
      <c r="X42" s="320"/>
      <c r="Y42" s="320"/>
      <c r="Z42" s="320"/>
      <c r="AA42" s="321"/>
      <c r="AB42" s="313" t="s">
        <v>868</v>
      </c>
      <c r="AC42" s="314"/>
      <c r="AD42" s="314"/>
      <c r="AE42" s="314"/>
      <c r="AF42" s="314"/>
      <c r="AG42" s="314"/>
      <c r="AH42" s="314"/>
      <c r="AI42" s="314"/>
      <c r="AJ42" s="314"/>
      <c r="AK42" s="314"/>
      <c r="AL42" s="194" t="s">
        <v>810</v>
      </c>
      <c r="AM42" s="322">
        <f>AM39</f>
        <v>0.5</v>
      </c>
      <c r="AN42" s="323"/>
      <c r="AO42" s="42"/>
      <c r="AP42" s="149"/>
      <c r="AQ42" s="149"/>
      <c r="AR42" s="150"/>
      <c r="AS42" s="195">
        <f>ROUND(ROUND(ROUND(I35*S42,0)*$U$80,0)*AM42,0)-AO40</f>
        <v>291</v>
      </c>
      <c r="AT42" s="14"/>
    </row>
    <row r="43" spans="1:46" ht="17.2" customHeight="1" x14ac:dyDescent="0.3">
      <c r="A43" s="10">
        <v>21</v>
      </c>
      <c r="B43" s="12" t="s">
        <v>299</v>
      </c>
      <c r="C43" s="51" t="s">
        <v>2500</v>
      </c>
      <c r="D43" s="129"/>
      <c r="E43" s="130"/>
      <c r="F43" s="129"/>
      <c r="G43" s="130"/>
      <c r="H43" s="243" t="s">
        <v>884</v>
      </c>
      <c r="I43" s="239"/>
      <c r="J43" s="239"/>
      <c r="K43" s="239"/>
      <c r="L43" s="240"/>
      <c r="M43" s="34"/>
      <c r="N43" s="76"/>
      <c r="O43" s="76"/>
      <c r="P43" s="76"/>
      <c r="Q43" s="76"/>
      <c r="R43" s="76"/>
      <c r="S43" s="76"/>
      <c r="T43" s="103"/>
      <c r="U43" s="107"/>
      <c r="V43" s="112"/>
      <c r="W43" s="9"/>
      <c r="X43" s="30"/>
      <c r="Y43" s="105"/>
      <c r="Z43" s="63"/>
      <c r="AA43" s="7"/>
      <c r="AB43" s="34"/>
      <c r="AC43" s="34"/>
      <c r="AD43" s="53"/>
      <c r="AE43" s="53"/>
      <c r="AF43" s="34"/>
      <c r="AG43" s="34"/>
      <c r="AH43" s="34"/>
      <c r="AI43" s="34"/>
      <c r="AJ43" s="34"/>
      <c r="AK43" s="34"/>
      <c r="AL43" s="53"/>
      <c r="AM43" s="290"/>
      <c r="AN43" s="290"/>
      <c r="AO43" s="127"/>
      <c r="AP43" s="127"/>
      <c r="AQ43" s="127"/>
      <c r="AR43" s="128"/>
      <c r="AS43" s="178">
        <f>ROUND(I47*$U$80,0)</f>
        <v>587</v>
      </c>
      <c r="AT43" s="82"/>
    </row>
    <row r="44" spans="1:46" ht="17.2" customHeight="1" x14ac:dyDescent="0.3">
      <c r="A44" s="183">
        <v>21</v>
      </c>
      <c r="B44" s="184" t="s">
        <v>300</v>
      </c>
      <c r="C44" s="185" t="s">
        <v>2499</v>
      </c>
      <c r="D44" s="129"/>
      <c r="E44" s="130"/>
      <c r="F44" s="129"/>
      <c r="G44" s="130"/>
      <c r="H44" s="262"/>
      <c r="I44" s="241"/>
      <c r="J44" s="241"/>
      <c r="K44" s="241"/>
      <c r="L44" s="242"/>
      <c r="M44" s="140"/>
      <c r="N44" s="140"/>
      <c r="O44" s="140"/>
      <c r="P44" s="140"/>
      <c r="Q44" s="140"/>
      <c r="R44" s="140"/>
      <c r="S44" s="140"/>
      <c r="T44" s="83"/>
      <c r="U44" s="107"/>
      <c r="V44" s="112"/>
      <c r="W44" s="310" t="s">
        <v>871</v>
      </c>
      <c r="X44" s="311"/>
      <c r="Y44" s="311"/>
      <c r="Z44" s="311"/>
      <c r="AA44" s="311"/>
      <c r="AB44" s="313" t="s">
        <v>870</v>
      </c>
      <c r="AC44" s="314"/>
      <c r="AD44" s="314"/>
      <c r="AE44" s="314"/>
      <c r="AF44" s="314"/>
      <c r="AG44" s="314"/>
      <c r="AH44" s="314"/>
      <c r="AI44" s="314"/>
      <c r="AJ44" s="314"/>
      <c r="AK44" s="314"/>
      <c r="AL44" s="187" t="s">
        <v>810</v>
      </c>
      <c r="AM44" s="317">
        <f>AM41</f>
        <v>0.7</v>
      </c>
      <c r="AN44" s="317"/>
      <c r="AO44" s="188"/>
      <c r="AP44" s="188"/>
      <c r="AQ44" s="188"/>
      <c r="AR44" s="189"/>
      <c r="AS44" s="190">
        <f>ROUND(ROUND(I47*$U$80,0)*AM44,0)</f>
        <v>411</v>
      </c>
      <c r="AT44" s="82"/>
    </row>
    <row r="45" spans="1:46" ht="17.2" customHeight="1" x14ac:dyDescent="0.3">
      <c r="A45" s="183">
        <v>21</v>
      </c>
      <c r="B45" s="184" t="s">
        <v>301</v>
      </c>
      <c r="C45" s="185" t="s">
        <v>2498</v>
      </c>
      <c r="D45" s="129"/>
      <c r="E45" s="130"/>
      <c r="F45" s="129"/>
      <c r="G45" s="130"/>
      <c r="H45" s="134"/>
      <c r="I45" s="135"/>
      <c r="J45" s="135"/>
      <c r="K45" s="135"/>
      <c r="L45" s="136"/>
      <c r="M45" s="140"/>
      <c r="N45" s="140"/>
      <c r="O45" s="140"/>
      <c r="P45" s="140"/>
      <c r="Q45" s="140"/>
      <c r="R45" s="140"/>
      <c r="S45" s="140"/>
      <c r="T45" s="83"/>
      <c r="U45" s="107"/>
      <c r="V45" s="112"/>
      <c r="W45" s="310"/>
      <c r="X45" s="311"/>
      <c r="Y45" s="311"/>
      <c r="Z45" s="311"/>
      <c r="AA45" s="311"/>
      <c r="AB45" s="313" t="s">
        <v>868</v>
      </c>
      <c r="AC45" s="314"/>
      <c r="AD45" s="314"/>
      <c r="AE45" s="314"/>
      <c r="AF45" s="314"/>
      <c r="AG45" s="314"/>
      <c r="AH45" s="314"/>
      <c r="AI45" s="314"/>
      <c r="AJ45" s="314"/>
      <c r="AK45" s="314"/>
      <c r="AL45" s="187" t="s">
        <v>810</v>
      </c>
      <c r="AM45" s="317">
        <f>AM42</f>
        <v>0.5</v>
      </c>
      <c r="AN45" s="317"/>
      <c r="AO45" s="188"/>
      <c r="AP45" s="188"/>
      <c r="AQ45" s="188"/>
      <c r="AR45" s="189"/>
      <c r="AS45" s="190">
        <f>ROUND(ROUND(I47*$U$80,0)*AM45,0)</f>
        <v>294</v>
      </c>
      <c r="AT45" s="82"/>
    </row>
    <row r="46" spans="1:46" ht="17.2" customHeight="1" x14ac:dyDescent="0.3">
      <c r="A46" s="10">
        <v>21</v>
      </c>
      <c r="B46" s="12" t="s">
        <v>302</v>
      </c>
      <c r="C46" s="51" t="s">
        <v>2497</v>
      </c>
      <c r="D46" s="129"/>
      <c r="E46" s="130"/>
      <c r="F46" s="129"/>
      <c r="G46" s="130"/>
      <c r="H46" s="44"/>
      <c r="I46" s="2"/>
      <c r="J46" s="2"/>
      <c r="K46" s="140"/>
      <c r="L46" s="83"/>
      <c r="M46" s="239" t="s">
        <v>837</v>
      </c>
      <c r="N46" s="239"/>
      <c r="O46" s="239"/>
      <c r="P46" s="239"/>
      <c r="Q46" s="239"/>
      <c r="R46" s="239"/>
      <c r="S46" s="239"/>
      <c r="T46" s="240"/>
      <c r="U46" s="107"/>
      <c r="V46" s="112"/>
      <c r="W46" s="46"/>
      <c r="X46" s="47"/>
      <c r="Y46" s="7"/>
      <c r="Z46" s="7"/>
      <c r="AA46" s="7"/>
      <c r="AB46" s="34"/>
      <c r="AC46" s="34"/>
      <c r="AD46" s="53"/>
      <c r="AE46" s="53"/>
      <c r="AF46" s="34"/>
      <c r="AG46" s="34"/>
      <c r="AH46" s="34"/>
      <c r="AI46" s="34"/>
      <c r="AJ46" s="34"/>
      <c r="AK46" s="34"/>
      <c r="AL46" s="53"/>
      <c r="AM46" s="290"/>
      <c r="AN46" s="290"/>
      <c r="AO46" s="127"/>
      <c r="AP46" s="127"/>
      <c r="AQ46" s="127"/>
      <c r="AR46" s="128"/>
      <c r="AS46" s="178">
        <f>ROUND(ROUND(I47*S48,0)*$U$80,0)</f>
        <v>566</v>
      </c>
      <c r="AT46" s="82"/>
    </row>
    <row r="47" spans="1:46" ht="17.2" customHeight="1" x14ac:dyDescent="0.3">
      <c r="A47" s="183">
        <v>21</v>
      </c>
      <c r="B47" s="184" t="s">
        <v>303</v>
      </c>
      <c r="C47" s="185" t="s">
        <v>2496</v>
      </c>
      <c r="D47" s="129"/>
      <c r="E47" s="130"/>
      <c r="F47" s="129"/>
      <c r="G47" s="130"/>
      <c r="H47" s="44"/>
      <c r="I47" s="295">
        <f>'5療養介護(基本)'!I46</f>
        <v>838</v>
      </c>
      <c r="J47" s="295"/>
      <c r="K47" s="2" t="s">
        <v>809</v>
      </c>
      <c r="L47" s="43"/>
      <c r="M47" s="241"/>
      <c r="N47" s="241"/>
      <c r="O47" s="241"/>
      <c r="P47" s="241"/>
      <c r="Q47" s="241"/>
      <c r="R47" s="241"/>
      <c r="S47" s="241"/>
      <c r="T47" s="242"/>
      <c r="U47" s="107"/>
      <c r="V47" s="112"/>
      <c r="W47" s="310" t="s">
        <v>871</v>
      </c>
      <c r="X47" s="311"/>
      <c r="Y47" s="311"/>
      <c r="Z47" s="311"/>
      <c r="AA47" s="311"/>
      <c r="AB47" s="313" t="s">
        <v>870</v>
      </c>
      <c r="AC47" s="314"/>
      <c r="AD47" s="314"/>
      <c r="AE47" s="314"/>
      <c r="AF47" s="314"/>
      <c r="AG47" s="314"/>
      <c r="AH47" s="314"/>
      <c r="AI47" s="314"/>
      <c r="AJ47" s="314"/>
      <c r="AK47" s="314"/>
      <c r="AL47" s="187" t="s">
        <v>810</v>
      </c>
      <c r="AM47" s="317">
        <f>AM44</f>
        <v>0.7</v>
      </c>
      <c r="AN47" s="317"/>
      <c r="AO47" s="188"/>
      <c r="AP47" s="188"/>
      <c r="AQ47" s="188"/>
      <c r="AR47" s="189"/>
      <c r="AS47" s="190">
        <f>ROUND(ROUND(ROUND(I47*S48,0)*$U$80,0)*AM47,0)</f>
        <v>396</v>
      </c>
      <c r="AT47" s="82"/>
    </row>
    <row r="48" spans="1:46" ht="17.2" customHeight="1" x14ac:dyDescent="0.3">
      <c r="A48" s="183">
        <v>21</v>
      </c>
      <c r="B48" s="184" t="s">
        <v>304</v>
      </c>
      <c r="C48" s="185" t="s">
        <v>2495</v>
      </c>
      <c r="D48" s="129"/>
      <c r="E48" s="130"/>
      <c r="F48" s="129"/>
      <c r="G48" s="130"/>
      <c r="H48" s="44"/>
      <c r="I48" s="2"/>
      <c r="J48" s="2"/>
      <c r="K48" s="2"/>
      <c r="L48" s="43"/>
      <c r="M48" s="11"/>
      <c r="N48" s="11"/>
      <c r="O48" s="11"/>
      <c r="P48" s="11"/>
      <c r="Q48" s="11"/>
      <c r="R48" s="126" t="s">
        <v>810</v>
      </c>
      <c r="S48" s="236">
        <f>S42</f>
        <v>0.96499999999999997</v>
      </c>
      <c r="T48" s="237"/>
      <c r="U48" s="107"/>
      <c r="V48" s="112"/>
      <c r="W48" s="310"/>
      <c r="X48" s="311"/>
      <c r="Y48" s="311"/>
      <c r="Z48" s="311"/>
      <c r="AA48" s="311"/>
      <c r="AB48" s="313" t="s">
        <v>868</v>
      </c>
      <c r="AC48" s="314"/>
      <c r="AD48" s="314"/>
      <c r="AE48" s="314"/>
      <c r="AF48" s="314"/>
      <c r="AG48" s="314"/>
      <c r="AH48" s="314"/>
      <c r="AI48" s="314"/>
      <c r="AJ48" s="314"/>
      <c r="AK48" s="314"/>
      <c r="AL48" s="187" t="s">
        <v>810</v>
      </c>
      <c r="AM48" s="317">
        <f>AM45</f>
        <v>0.5</v>
      </c>
      <c r="AN48" s="317"/>
      <c r="AO48" s="191"/>
      <c r="AP48" s="191"/>
      <c r="AQ48" s="191"/>
      <c r="AR48" s="192"/>
      <c r="AS48" s="190">
        <f>ROUND(ROUND(ROUND(I47*S48,0)*$U$80,0)*AM48,0)</f>
        <v>283</v>
      </c>
      <c r="AT48" s="82"/>
    </row>
    <row r="49" spans="1:46" ht="17.2" customHeight="1" x14ac:dyDescent="0.3">
      <c r="A49" s="10">
        <v>21</v>
      </c>
      <c r="B49" s="12" t="s">
        <v>305</v>
      </c>
      <c r="C49" s="51" t="s">
        <v>2494</v>
      </c>
      <c r="D49" s="129"/>
      <c r="E49" s="130"/>
      <c r="F49" s="129"/>
      <c r="G49" s="130"/>
      <c r="H49" s="129"/>
      <c r="I49" s="130"/>
      <c r="J49" s="130"/>
      <c r="K49" s="130"/>
      <c r="L49" s="131"/>
      <c r="M49" s="34"/>
      <c r="N49" s="76"/>
      <c r="O49" s="76"/>
      <c r="P49" s="76"/>
      <c r="Q49" s="76"/>
      <c r="R49" s="76"/>
      <c r="S49" s="76"/>
      <c r="T49" s="103"/>
      <c r="U49" s="107"/>
      <c r="V49" s="112"/>
      <c r="W49" s="9"/>
      <c r="X49" s="30"/>
      <c r="Y49" s="105"/>
      <c r="Z49" s="63"/>
      <c r="AA49" s="7"/>
      <c r="AB49" s="7"/>
      <c r="AC49" s="7"/>
      <c r="AD49" s="59"/>
      <c r="AE49" s="59"/>
      <c r="AF49" s="7"/>
      <c r="AG49" s="7"/>
      <c r="AH49" s="7"/>
      <c r="AI49" s="7"/>
      <c r="AJ49" s="7"/>
      <c r="AK49" s="7"/>
      <c r="AL49" s="59"/>
      <c r="AM49" s="249"/>
      <c r="AN49" s="250"/>
      <c r="AO49" s="241" t="s">
        <v>877</v>
      </c>
      <c r="AP49" s="241"/>
      <c r="AQ49" s="241"/>
      <c r="AR49" s="242"/>
      <c r="AS49" s="167">
        <f>ROUND(I47*$U$80,0)-AO52</f>
        <v>582</v>
      </c>
      <c r="AT49" s="82"/>
    </row>
    <row r="50" spans="1:46" ht="17.2" customHeight="1" x14ac:dyDescent="0.3">
      <c r="A50" s="183">
        <v>21</v>
      </c>
      <c r="B50" s="184" t="s">
        <v>306</v>
      </c>
      <c r="C50" s="185" t="s">
        <v>2493</v>
      </c>
      <c r="D50" s="129"/>
      <c r="E50" s="130"/>
      <c r="F50" s="129"/>
      <c r="G50" s="130"/>
      <c r="H50" s="129"/>
      <c r="I50" s="130"/>
      <c r="J50" s="130"/>
      <c r="K50" s="130"/>
      <c r="L50" s="131"/>
      <c r="M50" s="140"/>
      <c r="N50" s="140"/>
      <c r="O50" s="140"/>
      <c r="P50" s="140"/>
      <c r="Q50" s="140"/>
      <c r="R50" s="140"/>
      <c r="S50" s="140"/>
      <c r="T50" s="83"/>
      <c r="U50" s="107"/>
      <c r="V50" s="112"/>
      <c r="W50" s="310" t="s">
        <v>871</v>
      </c>
      <c r="X50" s="311"/>
      <c r="Y50" s="311"/>
      <c r="Z50" s="311"/>
      <c r="AA50" s="312"/>
      <c r="AB50" s="313" t="s">
        <v>870</v>
      </c>
      <c r="AC50" s="314"/>
      <c r="AD50" s="314"/>
      <c r="AE50" s="314"/>
      <c r="AF50" s="314"/>
      <c r="AG50" s="314"/>
      <c r="AH50" s="314"/>
      <c r="AI50" s="314"/>
      <c r="AJ50" s="314"/>
      <c r="AK50" s="314"/>
      <c r="AL50" s="193" t="s">
        <v>810</v>
      </c>
      <c r="AM50" s="315">
        <f>AM47</f>
        <v>0.7</v>
      </c>
      <c r="AN50" s="316"/>
      <c r="AO50" s="262"/>
      <c r="AP50" s="241"/>
      <c r="AQ50" s="241"/>
      <c r="AR50" s="242"/>
      <c r="AS50" s="195">
        <f>ROUND(ROUND(I47*$U$80,0)*AM50,0)-AO52</f>
        <v>406</v>
      </c>
      <c r="AT50" s="82"/>
    </row>
    <row r="51" spans="1:46" ht="17.2" customHeight="1" x14ac:dyDescent="0.3">
      <c r="A51" s="183">
        <v>21</v>
      </c>
      <c r="B51" s="184" t="s">
        <v>307</v>
      </c>
      <c r="C51" s="185" t="s">
        <v>2492</v>
      </c>
      <c r="D51" s="129"/>
      <c r="E51" s="130"/>
      <c r="F51" s="129"/>
      <c r="G51" s="130"/>
      <c r="H51" s="134"/>
      <c r="I51" s="135"/>
      <c r="J51" s="135"/>
      <c r="K51" s="135"/>
      <c r="L51" s="136"/>
      <c r="M51" s="140"/>
      <c r="N51" s="140"/>
      <c r="O51" s="140"/>
      <c r="P51" s="140"/>
      <c r="Q51" s="140"/>
      <c r="R51" s="140"/>
      <c r="S51" s="140"/>
      <c r="T51" s="83"/>
      <c r="U51" s="107"/>
      <c r="V51" s="112"/>
      <c r="W51" s="310"/>
      <c r="X51" s="311"/>
      <c r="Y51" s="311"/>
      <c r="Z51" s="311"/>
      <c r="AA51" s="312"/>
      <c r="AB51" s="313" t="s">
        <v>868</v>
      </c>
      <c r="AC51" s="314"/>
      <c r="AD51" s="314"/>
      <c r="AE51" s="314"/>
      <c r="AF51" s="314"/>
      <c r="AG51" s="314"/>
      <c r="AH51" s="314"/>
      <c r="AI51" s="314"/>
      <c r="AJ51" s="314"/>
      <c r="AK51" s="314"/>
      <c r="AL51" s="187" t="s">
        <v>810</v>
      </c>
      <c r="AM51" s="317">
        <f>AM48</f>
        <v>0.5</v>
      </c>
      <c r="AN51" s="318"/>
      <c r="AO51" s="134"/>
      <c r="AP51" s="130"/>
      <c r="AQ51" s="130"/>
      <c r="AR51" s="131"/>
      <c r="AS51" s="195">
        <f>ROUND(ROUND(I47*$U$80,0)*AM51,0)-AO52</f>
        <v>289</v>
      </c>
      <c r="AT51" s="82"/>
    </row>
    <row r="52" spans="1:46" ht="17.2" customHeight="1" x14ac:dyDescent="0.3">
      <c r="A52" s="10">
        <v>21</v>
      </c>
      <c r="B52" s="12" t="s">
        <v>308</v>
      </c>
      <c r="C52" s="51" t="s">
        <v>2491</v>
      </c>
      <c r="D52" s="129"/>
      <c r="E52" s="130"/>
      <c r="F52" s="129"/>
      <c r="G52" s="130"/>
      <c r="H52" s="44"/>
      <c r="I52" s="2"/>
      <c r="J52" s="36"/>
      <c r="K52" s="36"/>
      <c r="L52" s="43"/>
      <c r="M52" s="239" t="s">
        <v>837</v>
      </c>
      <c r="N52" s="239"/>
      <c r="O52" s="239"/>
      <c r="P52" s="239"/>
      <c r="Q52" s="239"/>
      <c r="R52" s="239"/>
      <c r="S52" s="239"/>
      <c r="T52" s="240"/>
      <c r="U52" s="107"/>
      <c r="V52" s="112"/>
      <c r="W52" s="46"/>
      <c r="X52" s="47"/>
      <c r="Y52" s="7"/>
      <c r="Z52" s="7"/>
      <c r="AA52" s="7"/>
      <c r="AB52" s="7"/>
      <c r="AC52" s="7"/>
      <c r="AD52" s="59"/>
      <c r="AE52" s="59"/>
      <c r="AF52" s="7"/>
      <c r="AG52" s="7"/>
      <c r="AH52" s="7"/>
      <c r="AI52" s="7"/>
      <c r="AJ52" s="7"/>
      <c r="AK52" s="7"/>
      <c r="AL52" s="59"/>
      <c r="AM52" s="249"/>
      <c r="AN52" s="250"/>
      <c r="AO52" s="36">
        <f>AO40</f>
        <v>5</v>
      </c>
      <c r="AP52" s="69" t="s">
        <v>873</v>
      </c>
      <c r="AQ52" s="130"/>
      <c r="AR52" s="131"/>
      <c r="AS52" s="167">
        <f>ROUND(ROUND(I47*S54,0)*$U$80,0)-AO52</f>
        <v>561</v>
      </c>
      <c r="AT52" s="82"/>
    </row>
    <row r="53" spans="1:46" ht="17.2" customHeight="1" x14ac:dyDescent="0.3">
      <c r="A53" s="183">
        <v>21</v>
      </c>
      <c r="B53" s="184" t="s">
        <v>309</v>
      </c>
      <c r="C53" s="185" t="s">
        <v>2490</v>
      </c>
      <c r="D53" s="129"/>
      <c r="E53" s="130"/>
      <c r="F53" s="129"/>
      <c r="G53" s="130"/>
      <c r="H53" s="44"/>
      <c r="I53" s="2"/>
      <c r="J53" s="2"/>
      <c r="K53" s="2"/>
      <c r="L53" s="43"/>
      <c r="M53" s="241"/>
      <c r="N53" s="241"/>
      <c r="O53" s="241"/>
      <c r="P53" s="241"/>
      <c r="Q53" s="241"/>
      <c r="R53" s="241"/>
      <c r="S53" s="241"/>
      <c r="T53" s="242"/>
      <c r="U53" s="107"/>
      <c r="V53" s="112"/>
      <c r="W53" s="310" t="s">
        <v>871</v>
      </c>
      <c r="X53" s="311"/>
      <c r="Y53" s="311"/>
      <c r="Z53" s="311"/>
      <c r="AA53" s="312"/>
      <c r="AB53" s="313" t="s">
        <v>870</v>
      </c>
      <c r="AC53" s="314"/>
      <c r="AD53" s="314"/>
      <c r="AE53" s="314"/>
      <c r="AF53" s="314"/>
      <c r="AG53" s="314"/>
      <c r="AH53" s="314"/>
      <c r="AI53" s="314"/>
      <c r="AJ53" s="314"/>
      <c r="AK53" s="314"/>
      <c r="AL53" s="193" t="s">
        <v>810</v>
      </c>
      <c r="AM53" s="315">
        <f>AM50</f>
        <v>0.7</v>
      </c>
      <c r="AN53" s="316"/>
      <c r="AO53" s="44"/>
      <c r="AP53" s="130"/>
      <c r="AQ53" s="130"/>
      <c r="AR53" s="131"/>
      <c r="AS53" s="195">
        <f>ROUND(ROUND(ROUND(I47*S54,0)*$U$80,0)*AM53,0)-AO52</f>
        <v>391</v>
      </c>
      <c r="AT53" s="82"/>
    </row>
    <row r="54" spans="1:46" ht="17.2" customHeight="1" x14ac:dyDescent="0.3">
      <c r="A54" s="183">
        <v>21</v>
      </c>
      <c r="B54" s="184" t="s">
        <v>310</v>
      </c>
      <c r="C54" s="185" t="s">
        <v>2489</v>
      </c>
      <c r="D54" s="148"/>
      <c r="E54" s="149"/>
      <c r="F54" s="148"/>
      <c r="G54" s="149"/>
      <c r="H54" s="42"/>
      <c r="I54" s="8"/>
      <c r="J54" s="8"/>
      <c r="K54" s="8"/>
      <c r="L54" s="20"/>
      <c r="M54" s="11"/>
      <c r="N54" s="11"/>
      <c r="O54" s="11"/>
      <c r="P54" s="11"/>
      <c r="Q54" s="11"/>
      <c r="R54" s="126" t="s">
        <v>810</v>
      </c>
      <c r="S54" s="236">
        <f>S48</f>
        <v>0.96499999999999997</v>
      </c>
      <c r="T54" s="237"/>
      <c r="U54" s="111"/>
      <c r="V54" s="110"/>
      <c r="W54" s="319"/>
      <c r="X54" s="320"/>
      <c r="Y54" s="320"/>
      <c r="Z54" s="320"/>
      <c r="AA54" s="321"/>
      <c r="AB54" s="313" t="s">
        <v>868</v>
      </c>
      <c r="AC54" s="314"/>
      <c r="AD54" s="314"/>
      <c r="AE54" s="314"/>
      <c r="AF54" s="314"/>
      <c r="AG54" s="314"/>
      <c r="AH54" s="314"/>
      <c r="AI54" s="314"/>
      <c r="AJ54" s="314"/>
      <c r="AK54" s="314"/>
      <c r="AL54" s="194" t="s">
        <v>810</v>
      </c>
      <c r="AM54" s="322">
        <f>AM51</f>
        <v>0.5</v>
      </c>
      <c r="AN54" s="323"/>
      <c r="AO54" s="42"/>
      <c r="AP54" s="149"/>
      <c r="AQ54" s="149"/>
      <c r="AR54" s="150"/>
      <c r="AS54" s="196">
        <f>ROUND(ROUND(ROUND(I47*S54,0)*$U$80,0)*AM54,0)-AO52</f>
        <v>278</v>
      </c>
      <c r="AT54" s="81"/>
    </row>
    <row r="55" spans="1:46" ht="17.2" customHeight="1" x14ac:dyDescent="0.3">
      <c r="A55" s="10">
        <v>21</v>
      </c>
      <c r="B55" s="12" t="s">
        <v>311</v>
      </c>
      <c r="C55" s="5" t="s">
        <v>2488</v>
      </c>
      <c r="D55" s="265" t="s">
        <v>975</v>
      </c>
      <c r="E55" s="266"/>
      <c r="F55" s="263" t="s">
        <v>1098</v>
      </c>
      <c r="G55" s="298"/>
      <c r="H55" s="243" t="s">
        <v>923</v>
      </c>
      <c r="I55" s="239"/>
      <c r="J55" s="239"/>
      <c r="K55" s="239"/>
      <c r="L55" s="240"/>
      <c r="M55" s="34"/>
      <c r="N55" s="76"/>
      <c r="O55" s="76"/>
      <c r="P55" s="76"/>
      <c r="Q55" s="76"/>
      <c r="R55" s="76"/>
      <c r="S55" s="76"/>
      <c r="T55" s="103"/>
      <c r="U55" s="304" t="s">
        <v>2048</v>
      </c>
      <c r="V55" s="306" t="s">
        <v>2319</v>
      </c>
      <c r="W55" s="9"/>
      <c r="X55" s="30"/>
      <c r="Y55" s="105"/>
      <c r="Z55" s="63"/>
      <c r="AA55" s="7"/>
      <c r="AB55" s="34"/>
      <c r="AC55" s="34"/>
      <c r="AD55" s="53"/>
      <c r="AE55" s="53"/>
      <c r="AF55" s="34"/>
      <c r="AG55" s="34"/>
      <c r="AH55" s="34"/>
      <c r="AI55" s="34"/>
      <c r="AJ55" s="34"/>
      <c r="AK55" s="34"/>
      <c r="AL55" s="53"/>
      <c r="AM55" s="290"/>
      <c r="AN55" s="290"/>
      <c r="AO55" s="127"/>
      <c r="AP55" s="127"/>
      <c r="AQ55" s="127"/>
      <c r="AR55" s="128"/>
      <c r="AS55" s="178">
        <f>ROUND(I59*$U$80,0)</f>
        <v>483</v>
      </c>
      <c r="AT55" s="14" t="s">
        <v>824</v>
      </c>
    </row>
    <row r="56" spans="1:46" ht="17.2" customHeight="1" x14ac:dyDescent="0.3">
      <c r="A56" s="197">
        <v>21</v>
      </c>
      <c r="B56" s="184" t="s">
        <v>312</v>
      </c>
      <c r="C56" s="185" t="s">
        <v>2487</v>
      </c>
      <c r="D56" s="265"/>
      <c r="E56" s="266"/>
      <c r="F56" s="265"/>
      <c r="G56" s="299"/>
      <c r="H56" s="262"/>
      <c r="I56" s="241"/>
      <c r="J56" s="241"/>
      <c r="K56" s="241"/>
      <c r="L56" s="242"/>
      <c r="M56" s="140"/>
      <c r="N56" s="140"/>
      <c r="O56" s="140"/>
      <c r="P56" s="140"/>
      <c r="Q56" s="140"/>
      <c r="R56" s="140"/>
      <c r="S56" s="140"/>
      <c r="T56" s="83"/>
      <c r="U56" s="305"/>
      <c r="V56" s="307"/>
      <c r="W56" s="310" t="s">
        <v>871</v>
      </c>
      <c r="X56" s="311"/>
      <c r="Y56" s="311"/>
      <c r="Z56" s="311"/>
      <c r="AA56" s="311"/>
      <c r="AB56" s="313" t="s">
        <v>870</v>
      </c>
      <c r="AC56" s="314"/>
      <c r="AD56" s="314"/>
      <c r="AE56" s="314"/>
      <c r="AF56" s="314"/>
      <c r="AG56" s="314"/>
      <c r="AH56" s="314"/>
      <c r="AI56" s="314"/>
      <c r="AJ56" s="314"/>
      <c r="AK56" s="314"/>
      <c r="AL56" s="187" t="s">
        <v>810</v>
      </c>
      <c r="AM56" s="317">
        <f>AM53</f>
        <v>0.7</v>
      </c>
      <c r="AN56" s="317"/>
      <c r="AO56" s="188"/>
      <c r="AP56" s="188"/>
      <c r="AQ56" s="188"/>
      <c r="AR56" s="189"/>
      <c r="AS56" s="190">
        <f>ROUND(ROUND(I59*$U$80,0)*AM56,0)</f>
        <v>338</v>
      </c>
      <c r="AT56" s="82"/>
    </row>
    <row r="57" spans="1:46" ht="17.2" customHeight="1" x14ac:dyDescent="0.3">
      <c r="A57" s="183">
        <v>21</v>
      </c>
      <c r="B57" s="184" t="s">
        <v>313</v>
      </c>
      <c r="C57" s="185" t="s">
        <v>2486</v>
      </c>
      <c r="D57" s="265"/>
      <c r="E57" s="266"/>
      <c r="F57" s="265"/>
      <c r="G57" s="299"/>
      <c r="H57" s="134"/>
      <c r="I57" s="135"/>
      <c r="J57" s="135"/>
      <c r="K57" s="135"/>
      <c r="L57" s="136"/>
      <c r="M57" s="140"/>
      <c r="N57" s="140"/>
      <c r="O57" s="140"/>
      <c r="P57" s="140"/>
      <c r="Q57" s="140"/>
      <c r="R57" s="140"/>
      <c r="S57" s="140"/>
      <c r="T57" s="83"/>
      <c r="U57" s="305"/>
      <c r="V57" s="307"/>
      <c r="W57" s="310"/>
      <c r="X57" s="311"/>
      <c r="Y57" s="311"/>
      <c r="Z57" s="311"/>
      <c r="AA57" s="311"/>
      <c r="AB57" s="313" t="s">
        <v>868</v>
      </c>
      <c r="AC57" s="314"/>
      <c r="AD57" s="314"/>
      <c r="AE57" s="314"/>
      <c r="AF57" s="314"/>
      <c r="AG57" s="314"/>
      <c r="AH57" s="314"/>
      <c r="AI57" s="314"/>
      <c r="AJ57" s="314"/>
      <c r="AK57" s="314"/>
      <c r="AL57" s="187" t="s">
        <v>810</v>
      </c>
      <c r="AM57" s="317">
        <f>AM54</f>
        <v>0.5</v>
      </c>
      <c r="AN57" s="317"/>
      <c r="AO57" s="188"/>
      <c r="AP57" s="188"/>
      <c r="AQ57" s="188"/>
      <c r="AR57" s="189"/>
      <c r="AS57" s="190">
        <f>ROUND(ROUND(I59*$U$80,0)*AM57,0)</f>
        <v>242</v>
      </c>
      <c r="AT57" s="82"/>
    </row>
    <row r="58" spans="1:46" ht="17.2" customHeight="1" x14ac:dyDescent="0.3">
      <c r="A58" s="10">
        <v>21</v>
      </c>
      <c r="B58" s="12" t="s">
        <v>314</v>
      </c>
      <c r="C58" s="51" t="s">
        <v>2485</v>
      </c>
      <c r="D58" s="265"/>
      <c r="E58" s="266"/>
      <c r="F58" s="265"/>
      <c r="G58" s="299"/>
      <c r="H58" s="44"/>
      <c r="I58" s="2"/>
      <c r="J58" s="2"/>
      <c r="K58" s="140"/>
      <c r="L58" s="83"/>
      <c r="M58" s="239" t="s">
        <v>837</v>
      </c>
      <c r="N58" s="239"/>
      <c r="O58" s="239"/>
      <c r="P58" s="239"/>
      <c r="Q58" s="239"/>
      <c r="R58" s="239"/>
      <c r="S58" s="239"/>
      <c r="T58" s="240"/>
      <c r="U58" s="305"/>
      <c r="V58" s="307"/>
      <c r="W58" s="46"/>
      <c r="X58" s="47"/>
      <c r="Y58" s="7"/>
      <c r="Z58" s="7"/>
      <c r="AA58" s="7"/>
      <c r="AB58" s="34"/>
      <c r="AC58" s="34"/>
      <c r="AD58" s="53"/>
      <c r="AE58" s="53"/>
      <c r="AF58" s="34"/>
      <c r="AG58" s="34"/>
      <c r="AH58" s="34"/>
      <c r="AI58" s="34"/>
      <c r="AJ58" s="34"/>
      <c r="AK58" s="34"/>
      <c r="AL58" s="53"/>
      <c r="AM58" s="290"/>
      <c r="AN58" s="290"/>
      <c r="AO58" s="127"/>
      <c r="AP58" s="127"/>
      <c r="AQ58" s="127"/>
      <c r="AR58" s="128"/>
      <c r="AS58" s="178">
        <f>ROUND(ROUND(I59*S60,0)*$U$80,0)</f>
        <v>466</v>
      </c>
      <c r="AT58" s="82"/>
    </row>
    <row r="59" spans="1:46" ht="17.2" customHeight="1" x14ac:dyDescent="0.3">
      <c r="A59" s="183">
        <v>21</v>
      </c>
      <c r="B59" s="184" t="s">
        <v>315</v>
      </c>
      <c r="C59" s="185" t="s">
        <v>2484</v>
      </c>
      <c r="D59" s="265"/>
      <c r="E59" s="266"/>
      <c r="F59" s="265"/>
      <c r="G59" s="299"/>
      <c r="H59" s="44"/>
      <c r="I59" s="295">
        <f>'5療養介護(基本)'!I58</f>
        <v>690</v>
      </c>
      <c r="J59" s="295"/>
      <c r="K59" s="2" t="s">
        <v>809</v>
      </c>
      <c r="L59" s="43"/>
      <c r="M59" s="241"/>
      <c r="N59" s="241"/>
      <c r="O59" s="241"/>
      <c r="P59" s="241"/>
      <c r="Q59" s="241"/>
      <c r="R59" s="241"/>
      <c r="S59" s="241"/>
      <c r="T59" s="242"/>
      <c r="U59" s="305"/>
      <c r="V59" s="307"/>
      <c r="W59" s="310" t="s">
        <v>871</v>
      </c>
      <c r="X59" s="311"/>
      <c r="Y59" s="311"/>
      <c r="Z59" s="311"/>
      <c r="AA59" s="311"/>
      <c r="AB59" s="313" t="s">
        <v>870</v>
      </c>
      <c r="AC59" s="314"/>
      <c r="AD59" s="314"/>
      <c r="AE59" s="314"/>
      <c r="AF59" s="314"/>
      <c r="AG59" s="314"/>
      <c r="AH59" s="314"/>
      <c r="AI59" s="314"/>
      <c r="AJ59" s="314"/>
      <c r="AK59" s="314"/>
      <c r="AL59" s="187" t="s">
        <v>810</v>
      </c>
      <c r="AM59" s="317">
        <f>AM56</f>
        <v>0.7</v>
      </c>
      <c r="AN59" s="317"/>
      <c r="AO59" s="188"/>
      <c r="AP59" s="188"/>
      <c r="AQ59" s="188"/>
      <c r="AR59" s="189"/>
      <c r="AS59" s="190">
        <f>ROUND(ROUND(ROUND(I59*S60,0)*$U$80,0)*AM59,0)</f>
        <v>326</v>
      </c>
      <c r="AT59" s="82"/>
    </row>
    <row r="60" spans="1:46" ht="17.2" customHeight="1" x14ac:dyDescent="0.3">
      <c r="A60" s="183">
        <v>21</v>
      </c>
      <c r="B60" s="184" t="s">
        <v>316</v>
      </c>
      <c r="C60" s="185" t="s">
        <v>2483</v>
      </c>
      <c r="D60" s="265"/>
      <c r="E60" s="266"/>
      <c r="F60" s="265"/>
      <c r="G60" s="299"/>
      <c r="H60" s="44"/>
      <c r="I60" s="2"/>
      <c r="J60" s="2"/>
      <c r="K60" s="2"/>
      <c r="L60" s="43"/>
      <c r="M60" s="11"/>
      <c r="N60" s="11"/>
      <c r="O60" s="11"/>
      <c r="P60" s="11"/>
      <c r="Q60" s="11"/>
      <c r="R60" s="126" t="s">
        <v>810</v>
      </c>
      <c r="S60" s="236">
        <f>S54</f>
        <v>0.96499999999999997</v>
      </c>
      <c r="T60" s="237"/>
      <c r="U60" s="305"/>
      <c r="V60" s="307"/>
      <c r="W60" s="310"/>
      <c r="X60" s="311"/>
      <c r="Y60" s="311"/>
      <c r="Z60" s="311"/>
      <c r="AA60" s="311"/>
      <c r="AB60" s="313" t="s">
        <v>868</v>
      </c>
      <c r="AC60" s="314"/>
      <c r="AD60" s="314"/>
      <c r="AE60" s="314"/>
      <c r="AF60" s="314"/>
      <c r="AG60" s="314"/>
      <c r="AH60" s="314"/>
      <c r="AI60" s="314"/>
      <c r="AJ60" s="314"/>
      <c r="AK60" s="314"/>
      <c r="AL60" s="187" t="s">
        <v>810</v>
      </c>
      <c r="AM60" s="317">
        <f>AM57</f>
        <v>0.5</v>
      </c>
      <c r="AN60" s="317"/>
      <c r="AO60" s="191"/>
      <c r="AP60" s="191"/>
      <c r="AQ60" s="191"/>
      <c r="AR60" s="192"/>
      <c r="AS60" s="190">
        <f>ROUND(ROUND(ROUND(I59*S60,0)*$U$80,0)*AM60,0)</f>
        <v>233</v>
      </c>
      <c r="AT60" s="82"/>
    </row>
    <row r="61" spans="1:46" ht="17.2" customHeight="1" x14ac:dyDescent="0.3">
      <c r="A61" s="10">
        <v>21</v>
      </c>
      <c r="B61" s="12" t="s">
        <v>317</v>
      </c>
      <c r="C61" s="51" t="s">
        <v>2482</v>
      </c>
      <c r="D61" s="265"/>
      <c r="E61" s="266"/>
      <c r="F61" s="265"/>
      <c r="G61" s="299"/>
      <c r="H61" s="129"/>
      <c r="I61" s="130"/>
      <c r="J61" s="130"/>
      <c r="K61" s="130"/>
      <c r="L61" s="131"/>
      <c r="M61" s="34"/>
      <c r="N61" s="76"/>
      <c r="O61" s="76"/>
      <c r="P61" s="76"/>
      <c r="Q61" s="76"/>
      <c r="R61" s="76"/>
      <c r="S61" s="76"/>
      <c r="T61" s="103"/>
      <c r="U61" s="305"/>
      <c r="V61" s="307"/>
      <c r="W61" s="9"/>
      <c r="X61" s="30"/>
      <c r="Y61" s="105"/>
      <c r="Z61" s="63"/>
      <c r="AA61" s="7"/>
      <c r="AB61" s="7"/>
      <c r="AC61" s="7"/>
      <c r="AD61" s="59"/>
      <c r="AE61" s="59"/>
      <c r="AF61" s="7"/>
      <c r="AG61" s="7"/>
      <c r="AH61" s="7"/>
      <c r="AI61" s="7"/>
      <c r="AJ61" s="7"/>
      <c r="AK61" s="7"/>
      <c r="AL61" s="59"/>
      <c r="AM61" s="249"/>
      <c r="AN61" s="250"/>
      <c r="AO61" s="241" t="s">
        <v>877</v>
      </c>
      <c r="AP61" s="241"/>
      <c r="AQ61" s="241"/>
      <c r="AR61" s="242"/>
      <c r="AS61" s="167">
        <f>ROUND(I59*$U$80,0)-AO64</f>
        <v>478</v>
      </c>
      <c r="AT61" s="82"/>
    </row>
    <row r="62" spans="1:46" ht="17.2" customHeight="1" x14ac:dyDescent="0.3">
      <c r="A62" s="183">
        <v>21</v>
      </c>
      <c r="B62" s="184" t="s">
        <v>318</v>
      </c>
      <c r="C62" s="185" t="s">
        <v>2481</v>
      </c>
      <c r="D62" s="265"/>
      <c r="E62" s="266"/>
      <c r="F62" s="265"/>
      <c r="G62" s="299"/>
      <c r="H62" s="129"/>
      <c r="I62" s="130"/>
      <c r="J62" s="130"/>
      <c r="K62" s="130"/>
      <c r="L62" s="131"/>
      <c r="M62" s="140"/>
      <c r="N62" s="140"/>
      <c r="O62" s="140"/>
      <c r="P62" s="140"/>
      <c r="Q62" s="140"/>
      <c r="R62" s="140"/>
      <c r="S62" s="140"/>
      <c r="T62" s="83"/>
      <c r="U62" s="305"/>
      <c r="V62" s="307"/>
      <c r="W62" s="310" t="s">
        <v>871</v>
      </c>
      <c r="X62" s="311"/>
      <c r="Y62" s="311"/>
      <c r="Z62" s="311"/>
      <c r="AA62" s="312"/>
      <c r="AB62" s="313" t="s">
        <v>870</v>
      </c>
      <c r="AC62" s="314"/>
      <c r="AD62" s="314"/>
      <c r="AE62" s="314"/>
      <c r="AF62" s="314"/>
      <c r="AG62" s="314"/>
      <c r="AH62" s="314"/>
      <c r="AI62" s="314"/>
      <c r="AJ62" s="314"/>
      <c r="AK62" s="314"/>
      <c r="AL62" s="193" t="s">
        <v>810</v>
      </c>
      <c r="AM62" s="315">
        <f>AM59</f>
        <v>0.7</v>
      </c>
      <c r="AN62" s="316"/>
      <c r="AO62" s="262"/>
      <c r="AP62" s="241"/>
      <c r="AQ62" s="241"/>
      <c r="AR62" s="242"/>
      <c r="AS62" s="195">
        <f>ROUND(ROUND(I59*$U$80,0)*AM62,0)-AO64</f>
        <v>333</v>
      </c>
      <c r="AT62" s="82"/>
    </row>
    <row r="63" spans="1:46" ht="17.2" customHeight="1" x14ac:dyDescent="0.3">
      <c r="A63" s="183">
        <v>21</v>
      </c>
      <c r="B63" s="184" t="s">
        <v>319</v>
      </c>
      <c r="C63" s="185" t="s">
        <v>2480</v>
      </c>
      <c r="D63" s="265"/>
      <c r="E63" s="266"/>
      <c r="F63" s="265"/>
      <c r="G63" s="299"/>
      <c r="H63" s="134"/>
      <c r="I63" s="135"/>
      <c r="J63" s="135"/>
      <c r="K63" s="135"/>
      <c r="L63" s="136"/>
      <c r="M63" s="140"/>
      <c r="N63" s="140"/>
      <c r="O63" s="140"/>
      <c r="P63" s="140"/>
      <c r="Q63" s="140"/>
      <c r="R63" s="140"/>
      <c r="S63" s="140"/>
      <c r="T63" s="83"/>
      <c r="U63" s="305"/>
      <c r="V63" s="307"/>
      <c r="W63" s="310"/>
      <c r="X63" s="311"/>
      <c r="Y63" s="311"/>
      <c r="Z63" s="311"/>
      <c r="AA63" s="312"/>
      <c r="AB63" s="313" t="s">
        <v>868</v>
      </c>
      <c r="AC63" s="314"/>
      <c r="AD63" s="314"/>
      <c r="AE63" s="314"/>
      <c r="AF63" s="314"/>
      <c r="AG63" s="314"/>
      <c r="AH63" s="314"/>
      <c r="AI63" s="314"/>
      <c r="AJ63" s="314"/>
      <c r="AK63" s="314"/>
      <c r="AL63" s="187" t="s">
        <v>810</v>
      </c>
      <c r="AM63" s="317">
        <f>AM60</f>
        <v>0.5</v>
      </c>
      <c r="AN63" s="318"/>
      <c r="AO63" s="134"/>
      <c r="AP63" s="130"/>
      <c r="AQ63" s="130"/>
      <c r="AR63" s="131"/>
      <c r="AS63" s="195">
        <f>ROUND(ROUND(I59*$U$80,0)*AM63,0)-AO64</f>
        <v>237</v>
      </c>
      <c r="AT63" s="82"/>
    </row>
    <row r="64" spans="1:46" ht="17.2" customHeight="1" x14ac:dyDescent="0.3">
      <c r="A64" s="10">
        <v>21</v>
      </c>
      <c r="B64" s="12" t="s">
        <v>320</v>
      </c>
      <c r="C64" s="51" t="s">
        <v>2479</v>
      </c>
      <c r="D64" s="265"/>
      <c r="E64" s="266"/>
      <c r="F64" s="265"/>
      <c r="G64" s="299"/>
      <c r="H64" s="44"/>
      <c r="I64" s="2"/>
      <c r="J64" s="36"/>
      <c r="K64" s="36"/>
      <c r="L64" s="43"/>
      <c r="M64" s="239" t="s">
        <v>837</v>
      </c>
      <c r="N64" s="239"/>
      <c r="O64" s="239"/>
      <c r="P64" s="239"/>
      <c r="Q64" s="239"/>
      <c r="R64" s="239"/>
      <c r="S64" s="239"/>
      <c r="T64" s="240"/>
      <c r="U64" s="305"/>
      <c r="V64" s="307"/>
      <c r="W64" s="46"/>
      <c r="X64" s="47"/>
      <c r="Y64" s="7"/>
      <c r="Z64" s="7"/>
      <c r="AA64" s="7"/>
      <c r="AB64" s="7"/>
      <c r="AC64" s="7"/>
      <c r="AD64" s="59"/>
      <c r="AE64" s="59"/>
      <c r="AF64" s="7"/>
      <c r="AG64" s="7"/>
      <c r="AH64" s="7"/>
      <c r="AI64" s="7"/>
      <c r="AJ64" s="7"/>
      <c r="AK64" s="7"/>
      <c r="AL64" s="59"/>
      <c r="AM64" s="249"/>
      <c r="AN64" s="250"/>
      <c r="AO64" s="36">
        <f>AO52</f>
        <v>5</v>
      </c>
      <c r="AP64" s="69" t="s">
        <v>873</v>
      </c>
      <c r="AQ64" s="130"/>
      <c r="AR64" s="131"/>
      <c r="AS64" s="167">
        <f>ROUND(ROUND(I59*S66,0)*$U$80,0)-AO64</f>
        <v>461</v>
      </c>
      <c r="AT64" s="82"/>
    </row>
    <row r="65" spans="1:46" ht="17.2" customHeight="1" x14ac:dyDescent="0.3">
      <c r="A65" s="183">
        <v>21</v>
      </c>
      <c r="B65" s="184" t="s">
        <v>321</v>
      </c>
      <c r="C65" s="185" t="s">
        <v>2478</v>
      </c>
      <c r="D65" s="265"/>
      <c r="E65" s="266"/>
      <c r="F65" s="265"/>
      <c r="G65" s="299"/>
      <c r="H65" s="44"/>
      <c r="I65" s="2"/>
      <c r="J65" s="2"/>
      <c r="K65" s="2"/>
      <c r="L65" s="43"/>
      <c r="M65" s="241"/>
      <c r="N65" s="241"/>
      <c r="O65" s="241"/>
      <c r="P65" s="241"/>
      <c r="Q65" s="241"/>
      <c r="R65" s="241"/>
      <c r="S65" s="241"/>
      <c r="T65" s="242"/>
      <c r="U65" s="305"/>
      <c r="V65" s="307"/>
      <c r="W65" s="310" t="s">
        <v>871</v>
      </c>
      <c r="X65" s="311"/>
      <c r="Y65" s="311"/>
      <c r="Z65" s="311"/>
      <c r="AA65" s="312"/>
      <c r="AB65" s="313" t="s">
        <v>870</v>
      </c>
      <c r="AC65" s="314"/>
      <c r="AD65" s="314"/>
      <c r="AE65" s="314"/>
      <c r="AF65" s="314"/>
      <c r="AG65" s="314"/>
      <c r="AH65" s="314"/>
      <c r="AI65" s="314"/>
      <c r="AJ65" s="314"/>
      <c r="AK65" s="314"/>
      <c r="AL65" s="193" t="s">
        <v>810</v>
      </c>
      <c r="AM65" s="315">
        <f>AM62</f>
        <v>0.7</v>
      </c>
      <c r="AN65" s="316"/>
      <c r="AO65" s="44"/>
      <c r="AP65" s="130"/>
      <c r="AQ65" s="130"/>
      <c r="AR65" s="131"/>
      <c r="AS65" s="195">
        <f>ROUND(ROUND(ROUND(I59*S66,0)*$U$80,0)*AM65,0)-AO64</f>
        <v>321</v>
      </c>
      <c r="AT65" s="82"/>
    </row>
    <row r="66" spans="1:46" ht="17.2" customHeight="1" x14ac:dyDescent="0.3">
      <c r="A66" s="183">
        <v>21</v>
      </c>
      <c r="B66" s="184" t="s">
        <v>322</v>
      </c>
      <c r="C66" s="185" t="s">
        <v>2477</v>
      </c>
      <c r="D66" s="265"/>
      <c r="E66" s="266"/>
      <c r="F66" s="265"/>
      <c r="G66" s="299"/>
      <c r="H66" s="44"/>
      <c r="I66" s="2"/>
      <c r="J66" s="2"/>
      <c r="K66" s="2"/>
      <c r="L66" s="43"/>
      <c r="M66" s="11"/>
      <c r="N66" s="11"/>
      <c r="O66" s="11"/>
      <c r="P66" s="11"/>
      <c r="Q66" s="11"/>
      <c r="R66" s="126" t="s">
        <v>810</v>
      </c>
      <c r="S66" s="236">
        <f>S60</f>
        <v>0.96499999999999997</v>
      </c>
      <c r="T66" s="237"/>
      <c r="U66" s="305"/>
      <c r="V66" s="307"/>
      <c r="W66" s="319"/>
      <c r="X66" s="320"/>
      <c r="Y66" s="320"/>
      <c r="Z66" s="320"/>
      <c r="AA66" s="321"/>
      <c r="AB66" s="313" t="s">
        <v>868</v>
      </c>
      <c r="AC66" s="314"/>
      <c r="AD66" s="314"/>
      <c r="AE66" s="314"/>
      <c r="AF66" s="314"/>
      <c r="AG66" s="314"/>
      <c r="AH66" s="314"/>
      <c r="AI66" s="314"/>
      <c r="AJ66" s="314"/>
      <c r="AK66" s="314"/>
      <c r="AL66" s="194" t="s">
        <v>810</v>
      </c>
      <c r="AM66" s="322">
        <f>AM63</f>
        <v>0.5</v>
      </c>
      <c r="AN66" s="323"/>
      <c r="AO66" s="42"/>
      <c r="AP66" s="149"/>
      <c r="AQ66" s="149"/>
      <c r="AR66" s="150"/>
      <c r="AS66" s="195">
        <f>ROUND(ROUND(ROUND(I59*S66,0)*$U$80,0)*AM66,0)-AO64</f>
        <v>228</v>
      </c>
      <c r="AT66" s="82"/>
    </row>
    <row r="67" spans="1:46" ht="17.2" customHeight="1" x14ac:dyDescent="0.3">
      <c r="A67" s="10">
        <v>21</v>
      </c>
      <c r="B67" s="12" t="s">
        <v>323</v>
      </c>
      <c r="C67" s="51" t="s">
        <v>2476</v>
      </c>
      <c r="D67" s="129"/>
      <c r="E67" s="130"/>
      <c r="F67" s="129"/>
      <c r="G67" s="131"/>
      <c r="H67" s="243" t="s">
        <v>910</v>
      </c>
      <c r="I67" s="239"/>
      <c r="J67" s="239"/>
      <c r="K67" s="239"/>
      <c r="L67" s="240"/>
      <c r="M67" s="34"/>
      <c r="N67" s="76"/>
      <c r="O67" s="76"/>
      <c r="P67" s="76"/>
      <c r="Q67" s="76"/>
      <c r="R67" s="76"/>
      <c r="S67" s="76"/>
      <c r="T67" s="103"/>
      <c r="U67" s="305"/>
      <c r="V67" s="307"/>
      <c r="W67" s="9"/>
      <c r="X67" s="30"/>
      <c r="Y67" s="105"/>
      <c r="Z67" s="63"/>
      <c r="AA67" s="7"/>
      <c r="AB67" s="34"/>
      <c r="AC67" s="34"/>
      <c r="AD67" s="53"/>
      <c r="AE67" s="53"/>
      <c r="AF67" s="34"/>
      <c r="AG67" s="34"/>
      <c r="AH67" s="34"/>
      <c r="AI67" s="34"/>
      <c r="AJ67" s="34"/>
      <c r="AK67" s="34"/>
      <c r="AL67" s="53"/>
      <c r="AM67" s="290"/>
      <c r="AN67" s="290"/>
      <c r="AO67" s="127"/>
      <c r="AP67" s="127"/>
      <c r="AQ67" s="127"/>
      <c r="AR67" s="128"/>
      <c r="AS67" s="178">
        <f>ROUND(I71*$U$80,0)</f>
        <v>459</v>
      </c>
      <c r="AT67" s="82"/>
    </row>
    <row r="68" spans="1:46" ht="17.2" customHeight="1" x14ac:dyDescent="0.3">
      <c r="A68" s="183">
        <v>21</v>
      </c>
      <c r="B68" s="184" t="s">
        <v>324</v>
      </c>
      <c r="C68" s="185" t="s">
        <v>2475</v>
      </c>
      <c r="D68" s="129"/>
      <c r="E68" s="130"/>
      <c r="F68" s="129"/>
      <c r="G68" s="131"/>
      <c r="H68" s="262"/>
      <c r="I68" s="241"/>
      <c r="J68" s="241"/>
      <c r="K68" s="241"/>
      <c r="L68" s="242"/>
      <c r="M68" s="140"/>
      <c r="N68" s="140"/>
      <c r="O68" s="140"/>
      <c r="P68" s="140"/>
      <c r="Q68" s="140"/>
      <c r="R68" s="140"/>
      <c r="S68" s="140"/>
      <c r="T68" s="83"/>
      <c r="U68" s="305"/>
      <c r="V68" s="307"/>
      <c r="W68" s="310" t="s">
        <v>871</v>
      </c>
      <c r="X68" s="311"/>
      <c r="Y68" s="311"/>
      <c r="Z68" s="311"/>
      <c r="AA68" s="311"/>
      <c r="AB68" s="313" t="s">
        <v>870</v>
      </c>
      <c r="AC68" s="314"/>
      <c r="AD68" s="314"/>
      <c r="AE68" s="314"/>
      <c r="AF68" s="314"/>
      <c r="AG68" s="314"/>
      <c r="AH68" s="314"/>
      <c r="AI68" s="314"/>
      <c r="AJ68" s="314"/>
      <c r="AK68" s="314"/>
      <c r="AL68" s="187" t="s">
        <v>810</v>
      </c>
      <c r="AM68" s="317">
        <f>AM65</f>
        <v>0.7</v>
      </c>
      <c r="AN68" s="317"/>
      <c r="AO68" s="188"/>
      <c r="AP68" s="188"/>
      <c r="AQ68" s="188"/>
      <c r="AR68" s="189"/>
      <c r="AS68" s="190">
        <f>ROUND(ROUND(I71*$U$80,0)*AM68,0)</f>
        <v>321</v>
      </c>
      <c r="AT68" s="82"/>
    </row>
    <row r="69" spans="1:46" ht="17.2" customHeight="1" x14ac:dyDescent="0.3">
      <c r="A69" s="183">
        <v>21</v>
      </c>
      <c r="B69" s="184" t="s">
        <v>325</v>
      </c>
      <c r="C69" s="185" t="s">
        <v>2474</v>
      </c>
      <c r="D69" s="129"/>
      <c r="E69" s="130"/>
      <c r="F69" s="129"/>
      <c r="G69" s="131"/>
      <c r="H69" s="129"/>
      <c r="I69" s="130"/>
      <c r="J69" s="130"/>
      <c r="K69" s="130"/>
      <c r="L69" s="131"/>
      <c r="M69" s="140"/>
      <c r="N69" s="140"/>
      <c r="O69" s="140"/>
      <c r="P69" s="140"/>
      <c r="Q69" s="140"/>
      <c r="R69" s="140"/>
      <c r="S69" s="140"/>
      <c r="T69" s="83"/>
      <c r="U69" s="305"/>
      <c r="V69" s="307"/>
      <c r="W69" s="310"/>
      <c r="X69" s="311"/>
      <c r="Y69" s="311"/>
      <c r="Z69" s="311"/>
      <c r="AA69" s="311"/>
      <c r="AB69" s="313" t="s">
        <v>868</v>
      </c>
      <c r="AC69" s="314"/>
      <c r="AD69" s="314"/>
      <c r="AE69" s="314"/>
      <c r="AF69" s="314"/>
      <c r="AG69" s="314"/>
      <c r="AH69" s="314"/>
      <c r="AI69" s="314"/>
      <c r="AJ69" s="314"/>
      <c r="AK69" s="314"/>
      <c r="AL69" s="187" t="s">
        <v>810</v>
      </c>
      <c r="AM69" s="317">
        <f>AM66</f>
        <v>0.5</v>
      </c>
      <c r="AN69" s="317"/>
      <c r="AO69" s="188"/>
      <c r="AP69" s="188"/>
      <c r="AQ69" s="188"/>
      <c r="AR69" s="189"/>
      <c r="AS69" s="190">
        <f>ROUND(ROUND(I71*$U$80,0)*AM69,0)</f>
        <v>230</v>
      </c>
      <c r="AT69" s="82"/>
    </row>
    <row r="70" spans="1:46" ht="17.2" customHeight="1" x14ac:dyDescent="0.3">
      <c r="A70" s="10">
        <v>21</v>
      </c>
      <c r="B70" s="12" t="s">
        <v>326</v>
      </c>
      <c r="C70" s="51" t="s">
        <v>2473</v>
      </c>
      <c r="D70" s="129"/>
      <c r="E70" s="130"/>
      <c r="F70" s="129"/>
      <c r="G70" s="131"/>
      <c r="H70" s="129"/>
      <c r="I70" s="130"/>
      <c r="J70" s="2"/>
      <c r="K70" s="140"/>
      <c r="L70" s="83"/>
      <c r="M70" s="239" t="s">
        <v>837</v>
      </c>
      <c r="N70" s="239"/>
      <c r="O70" s="239"/>
      <c r="P70" s="239"/>
      <c r="Q70" s="239"/>
      <c r="R70" s="239"/>
      <c r="S70" s="239"/>
      <c r="T70" s="240"/>
      <c r="U70" s="305"/>
      <c r="V70" s="307"/>
      <c r="W70" s="46"/>
      <c r="X70" s="47"/>
      <c r="Y70" s="7"/>
      <c r="Z70" s="7"/>
      <c r="AA70" s="7"/>
      <c r="AB70" s="34"/>
      <c r="AC70" s="34"/>
      <c r="AD70" s="53"/>
      <c r="AE70" s="53"/>
      <c r="AF70" s="34"/>
      <c r="AG70" s="34"/>
      <c r="AH70" s="34"/>
      <c r="AI70" s="34"/>
      <c r="AJ70" s="34"/>
      <c r="AK70" s="34"/>
      <c r="AL70" s="53"/>
      <c r="AM70" s="290"/>
      <c r="AN70" s="290"/>
      <c r="AO70" s="127"/>
      <c r="AP70" s="127"/>
      <c r="AQ70" s="127"/>
      <c r="AR70" s="128"/>
      <c r="AS70" s="178">
        <f>ROUND(ROUND(I71*S72,0)*$U$80,0)</f>
        <v>442</v>
      </c>
      <c r="AT70" s="82"/>
    </row>
    <row r="71" spans="1:46" ht="17.2" customHeight="1" x14ac:dyDescent="0.3">
      <c r="A71" s="183">
        <v>21</v>
      </c>
      <c r="B71" s="184" t="s">
        <v>327</v>
      </c>
      <c r="C71" s="185" t="s">
        <v>2472</v>
      </c>
      <c r="D71" s="129"/>
      <c r="E71" s="130"/>
      <c r="F71" s="129"/>
      <c r="G71" s="131"/>
      <c r="H71" s="129"/>
      <c r="I71" s="295">
        <f>'5療養介護(基本)'!I70</f>
        <v>655</v>
      </c>
      <c r="J71" s="295"/>
      <c r="K71" s="2" t="s">
        <v>809</v>
      </c>
      <c r="L71" s="131"/>
      <c r="M71" s="241"/>
      <c r="N71" s="241"/>
      <c r="O71" s="241"/>
      <c r="P71" s="241"/>
      <c r="Q71" s="241"/>
      <c r="R71" s="241"/>
      <c r="S71" s="241"/>
      <c r="T71" s="242"/>
      <c r="U71" s="305"/>
      <c r="V71" s="307"/>
      <c r="W71" s="310" t="s">
        <v>871</v>
      </c>
      <c r="X71" s="311"/>
      <c r="Y71" s="311"/>
      <c r="Z71" s="311"/>
      <c r="AA71" s="311"/>
      <c r="AB71" s="313" t="s">
        <v>870</v>
      </c>
      <c r="AC71" s="314"/>
      <c r="AD71" s="314"/>
      <c r="AE71" s="314"/>
      <c r="AF71" s="314"/>
      <c r="AG71" s="314"/>
      <c r="AH71" s="314"/>
      <c r="AI71" s="314"/>
      <c r="AJ71" s="314"/>
      <c r="AK71" s="314"/>
      <c r="AL71" s="187" t="s">
        <v>810</v>
      </c>
      <c r="AM71" s="317">
        <f>AM68</f>
        <v>0.7</v>
      </c>
      <c r="AN71" s="317"/>
      <c r="AO71" s="188"/>
      <c r="AP71" s="188"/>
      <c r="AQ71" s="188"/>
      <c r="AR71" s="189"/>
      <c r="AS71" s="190">
        <f>ROUND(ROUND(ROUND(I71*S72,0)*$U$80,0)*AM71,0)</f>
        <v>309</v>
      </c>
      <c r="AT71" s="82"/>
    </row>
    <row r="72" spans="1:46" ht="17.2" customHeight="1" x14ac:dyDescent="0.3">
      <c r="A72" s="183">
        <v>21</v>
      </c>
      <c r="B72" s="184" t="s">
        <v>328</v>
      </c>
      <c r="C72" s="185" t="s">
        <v>2471</v>
      </c>
      <c r="D72" s="129"/>
      <c r="E72" s="130"/>
      <c r="F72" s="129"/>
      <c r="G72" s="131"/>
      <c r="H72" s="129"/>
      <c r="I72" s="120"/>
      <c r="J72" s="120"/>
      <c r="K72" s="120"/>
      <c r="L72" s="121"/>
      <c r="M72" s="11"/>
      <c r="N72" s="11"/>
      <c r="O72" s="11"/>
      <c r="P72" s="11"/>
      <c r="Q72" s="11"/>
      <c r="R72" s="126" t="s">
        <v>810</v>
      </c>
      <c r="S72" s="236">
        <f>S66</f>
        <v>0.96499999999999997</v>
      </c>
      <c r="T72" s="237"/>
      <c r="U72" s="305"/>
      <c r="V72" s="307"/>
      <c r="W72" s="310"/>
      <c r="X72" s="311"/>
      <c r="Y72" s="311"/>
      <c r="Z72" s="311"/>
      <c r="AA72" s="311"/>
      <c r="AB72" s="313" t="s">
        <v>868</v>
      </c>
      <c r="AC72" s="314"/>
      <c r="AD72" s="314"/>
      <c r="AE72" s="314"/>
      <c r="AF72" s="314"/>
      <c r="AG72" s="314"/>
      <c r="AH72" s="314"/>
      <c r="AI72" s="314"/>
      <c r="AJ72" s="314"/>
      <c r="AK72" s="314"/>
      <c r="AL72" s="187" t="s">
        <v>810</v>
      </c>
      <c r="AM72" s="317">
        <f>AM69</f>
        <v>0.5</v>
      </c>
      <c r="AN72" s="317"/>
      <c r="AO72" s="191"/>
      <c r="AP72" s="191"/>
      <c r="AQ72" s="191"/>
      <c r="AR72" s="192"/>
      <c r="AS72" s="190">
        <f>ROUND(ROUND(ROUND(I71*S72,0)*$U$80,0)*AM72,0)</f>
        <v>221</v>
      </c>
      <c r="AT72" s="82"/>
    </row>
    <row r="73" spans="1:46" ht="17.2" customHeight="1" x14ac:dyDescent="0.3">
      <c r="A73" s="10">
        <v>21</v>
      </c>
      <c r="B73" s="12" t="s">
        <v>329</v>
      </c>
      <c r="C73" s="51" t="s">
        <v>2470</v>
      </c>
      <c r="D73" s="129"/>
      <c r="E73" s="130"/>
      <c r="F73" s="129"/>
      <c r="G73" s="131"/>
      <c r="H73" s="122"/>
      <c r="I73" s="120"/>
      <c r="J73" s="120"/>
      <c r="K73" s="120"/>
      <c r="L73" s="121"/>
      <c r="M73" s="34"/>
      <c r="N73" s="76"/>
      <c r="O73" s="76"/>
      <c r="P73" s="76"/>
      <c r="Q73" s="76"/>
      <c r="R73" s="76"/>
      <c r="S73" s="76"/>
      <c r="T73" s="103"/>
      <c r="U73" s="107"/>
      <c r="V73" s="307"/>
      <c r="W73" s="9"/>
      <c r="X73" s="30"/>
      <c r="Y73" s="105"/>
      <c r="Z73" s="63"/>
      <c r="AA73" s="7"/>
      <c r="AB73" s="7"/>
      <c r="AC73" s="7"/>
      <c r="AD73" s="59"/>
      <c r="AE73" s="59"/>
      <c r="AF73" s="7"/>
      <c r="AG73" s="7"/>
      <c r="AH73" s="7"/>
      <c r="AI73" s="7"/>
      <c r="AJ73" s="7"/>
      <c r="AK73" s="7"/>
      <c r="AL73" s="59"/>
      <c r="AM73" s="249"/>
      <c r="AN73" s="250"/>
      <c r="AO73" s="241" t="s">
        <v>877</v>
      </c>
      <c r="AP73" s="241"/>
      <c r="AQ73" s="241"/>
      <c r="AR73" s="242"/>
      <c r="AS73" s="167">
        <f>ROUND(I71*$U$80,0)-AO76</f>
        <v>454</v>
      </c>
      <c r="AT73" s="82"/>
    </row>
    <row r="74" spans="1:46" ht="17.2" customHeight="1" x14ac:dyDescent="0.3">
      <c r="A74" s="183">
        <v>21</v>
      </c>
      <c r="B74" s="184" t="s">
        <v>330</v>
      </c>
      <c r="C74" s="185" t="s">
        <v>2469</v>
      </c>
      <c r="D74" s="129"/>
      <c r="E74" s="130"/>
      <c r="F74" s="129"/>
      <c r="G74" s="131"/>
      <c r="H74" s="122"/>
      <c r="I74" s="120"/>
      <c r="J74" s="120"/>
      <c r="K74" s="120"/>
      <c r="L74" s="121"/>
      <c r="M74" s="140"/>
      <c r="N74" s="140"/>
      <c r="O74" s="140"/>
      <c r="P74" s="140"/>
      <c r="Q74" s="140"/>
      <c r="R74" s="140"/>
      <c r="S74" s="140"/>
      <c r="T74" s="83"/>
      <c r="U74" s="107"/>
      <c r="V74" s="307"/>
      <c r="W74" s="310" t="s">
        <v>871</v>
      </c>
      <c r="X74" s="311"/>
      <c r="Y74" s="311"/>
      <c r="Z74" s="311"/>
      <c r="AA74" s="312"/>
      <c r="AB74" s="313" t="s">
        <v>870</v>
      </c>
      <c r="AC74" s="314"/>
      <c r="AD74" s="314"/>
      <c r="AE74" s="314"/>
      <c r="AF74" s="314"/>
      <c r="AG74" s="314"/>
      <c r="AH74" s="314"/>
      <c r="AI74" s="314"/>
      <c r="AJ74" s="314"/>
      <c r="AK74" s="314"/>
      <c r="AL74" s="193" t="s">
        <v>810</v>
      </c>
      <c r="AM74" s="315">
        <f>AM71</f>
        <v>0.7</v>
      </c>
      <c r="AN74" s="316"/>
      <c r="AO74" s="262"/>
      <c r="AP74" s="241"/>
      <c r="AQ74" s="241"/>
      <c r="AR74" s="242"/>
      <c r="AS74" s="195">
        <f>ROUND(ROUND(I71*$U$80,0)*AM74,0)-AO76</f>
        <v>316</v>
      </c>
      <c r="AT74" s="82"/>
    </row>
    <row r="75" spans="1:46" ht="17.2" customHeight="1" x14ac:dyDescent="0.3">
      <c r="A75" s="183">
        <v>21</v>
      </c>
      <c r="B75" s="184" t="s">
        <v>331</v>
      </c>
      <c r="C75" s="185" t="s">
        <v>2468</v>
      </c>
      <c r="D75" s="129"/>
      <c r="E75" s="130"/>
      <c r="F75" s="129"/>
      <c r="G75" s="131"/>
      <c r="H75" s="122"/>
      <c r="I75" s="120"/>
      <c r="J75" s="120"/>
      <c r="K75" s="120"/>
      <c r="L75" s="121"/>
      <c r="M75" s="140"/>
      <c r="N75" s="140"/>
      <c r="O75" s="140"/>
      <c r="P75" s="140"/>
      <c r="Q75" s="140"/>
      <c r="R75" s="140"/>
      <c r="S75" s="140"/>
      <c r="T75" s="83"/>
      <c r="U75" s="107"/>
      <c r="V75" s="307"/>
      <c r="W75" s="310"/>
      <c r="X75" s="311"/>
      <c r="Y75" s="311"/>
      <c r="Z75" s="311"/>
      <c r="AA75" s="312"/>
      <c r="AB75" s="313" t="s">
        <v>868</v>
      </c>
      <c r="AC75" s="314"/>
      <c r="AD75" s="314"/>
      <c r="AE75" s="314"/>
      <c r="AF75" s="314"/>
      <c r="AG75" s="314"/>
      <c r="AH75" s="314"/>
      <c r="AI75" s="314"/>
      <c r="AJ75" s="314"/>
      <c r="AK75" s="314"/>
      <c r="AL75" s="187" t="s">
        <v>810</v>
      </c>
      <c r="AM75" s="317">
        <f>AM72</f>
        <v>0.5</v>
      </c>
      <c r="AN75" s="318"/>
      <c r="AO75" s="134"/>
      <c r="AP75" s="130"/>
      <c r="AQ75" s="130"/>
      <c r="AR75" s="131"/>
      <c r="AS75" s="195">
        <f>ROUND(ROUND(I71*$U$80,0)*AM75,0)-AO76</f>
        <v>225</v>
      </c>
      <c r="AT75" s="82"/>
    </row>
    <row r="76" spans="1:46" ht="17.2" customHeight="1" x14ac:dyDescent="0.3">
      <c r="A76" s="10">
        <v>21</v>
      </c>
      <c r="B76" s="12" t="s">
        <v>332</v>
      </c>
      <c r="C76" s="51" t="s">
        <v>2467</v>
      </c>
      <c r="D76" s="129"/>
      <c r="E76" s="130"/>
      <c r="F76" s="129"/>
      <c r="G76" s="131"/>
      <c r="H76" s="122"/>
      <c r="I76" s="120"/>
      <c r="J76" s="120"/>
      <c r="K76" s="120"/>
      <c r="L76" s="121"/>
      <c r="M76" s="239" t="s">
        <v>837</v>
      </c>
      <c r="N76" s="239"/>
      <c r="O76" s="239"/>
      <c r="P76" s="239"/>
      <c r="Q76" s="239"/>
      <c r="R76" s="239"/>
      <c r="S76" s="239"/>
      <c r="T76" s="240"/>
      <c r="U76" s="107"/>
      <c r="V76" s="307"/>
      <c r="W76" s="46"/>
      <c r="X76" s="47"/>
      <c r="Y76" s="7"/>
      <c r="Z76" s="7"/>
      <c r="AA76" s="7"/>
      <c r="AB76" s="7"/>
      <c r="AC76" s="7"/>
      <c r="AD76" s="59"/>
      <c r="AE76" s="59"/>
      <c r="AF76" s="7"/>
      <c r="AG76" s="7"/>
      <c r="AH76" s="7"/>
      <c r="AI76" s="7"/>
      <c r="AJ76" s="7"/>
      <c r="AK76" s="7"/>
      <c r="AL76" s="59"/>
      <c r="AM76" s="249"/>
      <c r="AN76" s="250"/>
      <c r="AO76" s="36">
        <f>AO64</f>
        <v>5</v>
      </c>
      <c r="AP76" s="69" t="s">
        <v>873</v>
      </c>
      <c r="AQ76" s="130"/>
      <c r="AR76" s="131"/>
      <c r="AS76" s="167">
        <f>ROUND(ROUND(I71*S78,0)*$U$80,0)-AO76</f>
        <v>437</v>
      </c>
      <c r="AT76" s="82"/>
    </row>
    <row r="77" spans="1:46" ht="17.2" customHeight="1" x14ac:dyDescent="0.3">
      <c r="A77" s="183">
        <v>21</v>
      </c>
      <c r="B77" s="184" t="s">
        <v>333</v>
      </c>
      <c r="C77" s="185" t="s">
        <v>2466</v>
      </c>
      <c r="D77" s="129"/>
      <c r="E77" s="130"/>
      <c r="F77" s="129"/>
      <c r="G77" s="131"/>
      <c r="H77" s="122"/>
      <c r="I77" s="120"/>
      <c r="J77" s="120"/>
      <c r="K77" s="120"/>
      <c r="L77" s="121"/>
      <c r="M77" s="241"/>
      <c r="N77" s="241"/>
      <c r="O77" s="241"/>
      <c r="P77" s="241"/>
      <c r="Q77" s="241"/>
      <c r="R77" s="241"/>
      <c r="S77" s="241"/>
      <c r="T77" s="242"/>
      <c r="U77" s="107"/>
      <c r="V77" s="307"/>
      <c r="W77" s="310" t="s">
        <v>871</v>
      </c>
      <c r="X77" s="311"/>
      <c r="Y77" s="311"/>
      <c r="Z77" s="311"/>
      <c r="AA77" s="312"/>
      <c r="AB77" s="313" t="s">
        <v>870</v>
      </c>
      <c r="AC77" s="314"/>
      <c r="AD77" s="314"/>
      <c r="AE77" s="314"/>
      <c r="AF77" s="314"/>
      <c r="AG77" s="314"/>
      <c r="AH77" s="314"/>
      <c r="AI77" s="314"/>
      <c r="AJ77" s="314"/>
      <c r="AK77" s="314"/>
      <c r="AL77" s="193" t="s">
        <v>810</v>
      </c>
      <c r="AM77" s="315">
        <f>AM74</f>
        <v>0.7</v>
      </c>
      <c r="AN77" s="316"/>
      <c r="AO77" s="44"/>
      <c r="AP77" s="130"/>
      <c r="AQ77" s="130"/>
      <c r="AR77" s="131"/>
      <c r="AS77" s="195">
        <f>ROUND(ROUND(ROUND(I71*S78,0)*$U$80,0)*AM77,0)-AO76</f>
        <v>304</v>
      </c>
      <c r="AT77" s="82"/>
    </row>
    <row r="78" spans="1:46" ht="17.2" customHeight="1" x14ac:dyDescent="0.3">
      <c r="A78" s="183">
        <v>21</v>
      </c>
      <c r="B78" s="184" t="s">
        <v>334</v>
      </c>
      <c r="C78" s="185" t="s">
        <v>2465</v>
      </c>
      <c r="D78" s="129"/>
      <c r="E78" s="130"/>
      <c r="F78" s="129"/>
      <c r="G78" s="131"/>
      <c r="H78" s="122"/>
      <c r="I78" s="120"/>
      <c r="J78" s="120"/>
      <c r="K78" s="120"/>
      <c r="L78" s="121"/>
      <c r="M78" s="11"/>
      <c r="N78" s="11"/>
      <c r="O78" s="11"/>
      <c r="P78" s="11"/>
      <c r="Q78" s="11"/>
      <c r="R78" s="126" t="s">
        <v>810</v>
      </c>
      <c r="S78" s="236">
        <f>S72</f>
        <v>0.96499999999999997</v>
      </c>
      <c r="T78" s="237"/>
      <c r="U78" s="107"/>
      <c r="V78" s="307"/>
      <c r="W78" s="319"/>
      <c r="X78" s="320"/>
      <c r="Y78" s="320"/>
      <c r="Z78" s="320"/>
      <c r="AA78" s="321"/>
      <c r="AB78" s="313" t="s">
        <v>868</v>
      </c>
      <c r="AC78" s="314"/>
      <c r="AD78" s="314"/>
      <c r="AE78" s="314"/>
      <c r="AF78" s="314"/>
      <c r="AG78" s="314"/>
      <c r="AH78" s="314"/>
      <c r="AI78" s="314"/>
      <c r="AJ78" s="314"/>
      <c r="AK78" s="314"/>
      <c r="AL78" s="194" t="s">
        <v>810</v>
      </c>
      <c r="AM78" s="322">
        <f>AM75</f>
        <v>0.5</v>
      </c>
      <c r="AN78" s="323"/>
      <c r="AO78" s="42"/>
      <c r="AP78" s="149"/>
      <c r="AQ78" s="149"/>
      <c r="AR78" s="150"/>
      <c r="AS78" s="195">
        <f>ROUND(ROUND(ROUND(I71*S78,0)*$U$80,0)*AM78,0)-AO76</f>
        <v>216</v>
      </c>
      <c r="AT78" s="82"/>
    </row>
    <row r="79" spans="1:46" ht="17.2" customHeight="1" x14ac:dyDescent="0.3">
      <c r="A79" s="10">
        <v>21</v>
      </c>
      <c r="B79" s="12" t="s">
        <v>335</v>
      </c>
      <c r="C79" s="51" t="s">
        <v>2464</v>
      </c>
      <c r="D79" s="129"/>
      <c r="E79" s="130"/>
      <c r="F79" s="129"/>
      <c r="G79" s="131"/>
      <c r="H79" s="243" t="s">
        <v>897</v>
      </c>
      <c r="I79" s="239"/>
      <c r="J79" s="239"/>
      <c r="K79" s="239"/>
      <c r="L79" s="240"/>
      <c r="M79" s="34"/>
      <c r="N79" s="76"/>
      <c r="O79" s="76"/>
      <c r="P79" s="76"/>
      <c r="Q79" s="76"/>
      <c r="R79" s="76"/>
      <c r="S79" s="76"/>
      <c r="T79" s="103"/>
      <c r="U79" s="296" t="s">
        <v>810</v>
      </c>
      <c r="V79" s="303"/>
      <c r="W79" s="9"/>
      <c r="X79" s="30"/>
      <c r="Y79" s="105"/>
      <c r="Z79" s="63"/>
      <c r="AA79" s="7"/>
      <c r="AB79" s="34"/>
      <c r="AC79" s="34"/>
      <c r="AD79" s="53"/>
      <c r="AE79" s="53"/>
      <c r="AF79" s="34"/>
      <c r="AG79" s="34"/>
      <c r="AH79" s="34"/>
      <c r="AI79" s="34"/>
      <c r="AJ79" s="34"/>
      <c r="AK79" s="34"/>
      <c r="AL79" s="53"/>
      <c r="AM79" s="290"/>
      <c r="AN79" s="290"/>
      <c r="AO79" s="127"/>
      <c r="AP79" s="127"/>
      <c r="AQ79" s="127"/>
      <c r="AR79" s="128"/>
      <c r="AS79" s="178">
        <f>ROUND(I83*$U$80,0)</f>
        <v>426</v>
      </c>
      <c r="AT79" s="82"/>
    </row>
    <row r="80" spans="1:46" ht="17.2" customHeight="1" x14ac:dyDescent="0.3">
      <c r="A80" s="183">
        <v>21</v>
      </c>
      <c r="B80" s="184" t="s">
        <v>336</v>
      </c>
      <c r="C80" s="185" t="s">
        <v>2463</v>
      </c>
      <c r="D80" s="129"/>
      <c r="E80" s="130"/>
      <c r="F80" s="129"/>
      <c r="G80" s="131"/>
      <c r="H80" s="262"/>
      <c r="I80" s="241"/>
      <c r="J80" s="241"/>
      <c r="K80" s="241"/>
      <c r="L80" s="242"/>
      <c r="M80" s="140"/>
      <c r="N80" s="140"/>
      <c r="O80" s="140"/>
      <c r="P80" s="140"/>
      <c r="Q80" s="140"/>
      <c r="R80" s="140"/>
      <c r="S80" s="140"/>
      <c r="T80" s="83"/>
      <c r="U80" s="287">
        <f>U32</f>
        <v>0.7</v>
      </c>
      <c r="V80" s="288"/>
      <c r="W80" s="310" t="s">
        <v>871</v>
      </c>
      <c r="X80" s="311"/>
      <c r="Y80" s="311"/>
      <c r="Z80" s="311"/>
      <c r="AA80" s="311"/>
      <c r="AB80" s="313" t="s">
        <v>870</v>
      </c>
      <c r="AC80" s="314"/>
      <c r="AD80" s="314"/>
      <c r="AE80" s="314"/>
      <c r="AF80" s="314"/>
      <c r="AG80" s="314"/>
      <c r="AH80" s="314"/>
      <c r="AI80" s="314"/>
      <c r="AJ80" s="314"/>
      <c r="AK80" s="314"/>
      <c r="AL80" s="187" t="s">
        <v>810</v>
      </c>
      <c r="AM80" s="317">
        <f>AM77</f>
        <v>0.7</v>
      </c>
      <c r="AN80" s="317"/>
      <c r="AO80" s="188"/>
      <c r="AP80" s="188"/>
      <c r="AQ80" s="188"/>
      <c r="AR80" s="189"/>
      <c r="AS80" s="190">
        <f>ROUND(ROUND(I83*$U$80,0)*AM80,0)</f>
        <v>298</v>
      </c>
      <c r="AT80" s="82"/>
    </row>
    <row r="81" spans="1:46" ht="17.2" customHeight="1" x14ac:dyDescent="0.3">
      <c r="A81" s="183">
        <v>21</v>
      </c>
      <c r="B81" s="184" t="s">
        <v>337</v>
      </c>
      <c r="C81" s="185" t="s">
        <v>2462</v>
      </c>
      <c r="D81" s="129"/>
      <c r="E81" s="130"/>
      <c r="F81" s="129"/>
      <c r="G81" s="131"/>
      <c r="H81" s="44"/>
      <c r="I81" s="2"/>
      <c r="J81" s="2"/>
      <c r="K81" s="2"/>
      <c r="L81" s="43"/>
      <c r="M81" s="140"/>
      <c r="N81" s="140"/>
      <c r="O81" s="140"/>
      <c r="P81" s="140"/>
      <c r="Q81" s="140"/>
      <c r="R81" s="140"/>
      <c r="S81" s="140"/>
      <c r="T81" s="83"/>
      <c r="U81" s="156"/>
      <c r="V81" s="158"/>
      <c r="W81" s="310"/>
      <c r="X81" s="311"/>
      <c r="Y81" s="311"/>
      <c r="Z81" s="311"/>
      <c r="AA81" s="311"/>
      <c r="AB81" s="313" t="s">
        <v>868</v>
      </c>
      <c r="AC81" s="314"/>
      <c r="AD81" s="314"/>
      <c r="AE81" s="314"/>
      <c r="AF81" s="314"/>
      <c r="AG81" s="314"/>
      <c r="AH81" s="314"/>
      <c r="AI81" s="314"/>
      <c r="AJ81" s="314"/>
      <c r="AK81" s="314"/>
      <c r="AL81" s="187" t="s">
        <v>810</v>
      </c>
      <c r="AM81" s="317">
        <f>AM78</f>
        <v>0.5</v>
      </c>
      <c r="AN81" s="317"/>
      <c r="AO81" s="188"/>
      <c r="AP81" s="188"/>
      <c r="AQ81" s="188"/>
      <c r="AR81" s="189"/>
      <c r="AS81" s="190">
        <f>ROUND(ROUND(I83*$U$80,0)*AM81,0)</f>
        <v>213</v>
      </c>
      <c r="AT81" s="82"/>
    </row>
    <row r="82" spans="1:46" ht="17.2" customHeight="1" x14ac:dyDescent="0.3">
      <c r="A82" s="10">
        <v>21</v>
      </c>
      <c r="B82" s="12" t="s">
        <v>338</v>
      </c>
      <c r="C82" s="51" t="s">
        <v>2461</v>
      </c>
      <c r="D82" s="129"/>
      <c r="E82" s="130"/>
      <c r="F82" s="129"/>
      <c r="G82" s="131"/>
      <c r="H82" s="44"/>
      <c r="I82" s="2"/>
      <c r="J82" s="2"/>
      <c r="K82" s="140"/>
      <c r="L82" s="83"/>
      <c r="M82" s="239" t="s">
        <v>837</v>
      </c>
      <c r="N82" s="239"/>
      <c r="O82" s="239"/>
      <c r="P82" s="239"/>
      <c r="Q82" s="239"/>
      <c r="R82" s="239"/>
      <c r="S82" s="239"/>
      <c r="T82" s="240"/>
      <c r="U82" s="156"/>
      <c r="V82" s="158"/>
      <c r="W82" s="46"/>
      <c r="X82" s="47"/>
      <c r="Y82" s="7"/>
      <c r="Z82" s="7"/>
      <c r="AA82" s="7"/>
      <c r="AB82" s="34"/>
      <c r="AC82" s="34"/>
      <c r="AD82" s="53"/>
      <c r="AE82" s="53"/>
      <c r="AF82" s="34"/>
      <c r="AG82" s="34"/>
      <c r="AH82" s="34"/>
      <c r="AI82" s="34"/>
      <c r="AJ82" s="34"/>
      <c r="AK82" s="34"/>
      <c r="AL82" s="53"/>
      <c r="AM82" s="290"/>
      <c r="AN82" s="290"/>
      <c r="AO82" s="127"/>
      <c r="AP82" s="127"/>
      <c r="AQ82" s="127"/>
      <c r="AR82" s="128"/>
      <c r="AS82" s="178">
        <f>ROUND(ROUND(I83*S84,0)*$U$80,0)</f>
        <v>411</v>
      </c>
      <c r="AT82" s="82"/>
    </row>
    <row r="83" spans="1:46" ht="17.2" customHeight="1" x14ac:dyDescent="0.3">
      <c r="A83" s="183">
        <v>21</v>
      </c>
      <c r="B83" s="184" t="s">
        <v>339</v>
      </c>
      <c r="C83" s="185" t="s">
        <v>2460</v>
      </c>
      <c r="D83" s="129"/>
      <c r="E83" s="130"/>
      <c r="F83" s="129"/>
      <c r="G83" s="131"/>
      <c r="H83" s="44"/>
      <c r="I83" s="295">
        <f>'5療養介護(基本)'!I82</f>
        <v>608</v>
      </c>
      <c r="J83" s="295"/>
      <c r="K83" s="2" t="s">
        <v>809</v>
      </c>
      <c r="L83" s="43"/>
      <c r="M83" s="241"/>
      <c r="N83" s="241"/>
      <c r="O83" s="241"/>
      <c r="P83" s="241"/>
      <c r="Q83" s="241"/>
      <c r="R83" s="241"/>
      <c r="S83" s="241"/>
      <c r="T83" s="242"/>
      <c r="U83" s="156"/>
      <c r="V83" s="158"/>
      <c r="W83" s="310" t="s">
        <v>871</v>
      </c>
      <c r="X83" s="311"/>
      <c r="Y83" s="311"/>
      <c r="Z83" s="311"/>
      <c r="AA83" s="311"/>
      <c r="AB83" s="313" t="s">
        <v>870</v>
      </c>
      <c r="AC83" s="314"/>
      <c r="AD83" s="314"/>
      <c r="AE83" s="314"/>
      <c r="AF83" s="314"/>
      <c r="AG83" s="314"/>
      <c r="AH83" s="314"/>
      <c r="AI83" s="314"/>
      <c r="AJ83" s="314"/>
      <c r="AK83" s="314"/>
      <c r="AL83" s="187" t="s">
        <v>810</v>
      </c>
      <c r="AM83" s="317">
        <f>AM80</f>
        <v>0.7</v>
      </c>
      <c r="AN83" s="317"/>
      <c r="AO83" s="188"/>
      <c r="AP83" s="188"/>
      <c r="AQ83" s="188"/>
      <c r="AR83" s="189"/>
      <c r="AS83" s="190">
        <f>ROUND(ROUND(ROUND(I83*S84,0)*$U$80,0)*AM83,0)</f>
        <v>288</v>
      </c>
      <c r="AT83" s="82"/>
    </row>
    <row r="84" spans="1:46" ht="17.2" customHeight="1" x14ac:dyDescent="0.3">
      <c r="A84" s="183">
        <v>21</v>
      </c>
      <c r="B84" s="184" t="s">
        <v>340</v>
      </c>
      <c r="C84" s="185" t="s">
        <v>2459</v>
      </c>
      <c r="D84" s="129"/>
      <c r="E84" s="130"/>
      <c r="F84" s="129"/>
      <c r="G84" s="131"/>
      <c r="H84" s="44"/>
      <c r="I84" s="2"/>
      <c r="J84" s="2"/>
      <c r="K84" s="2"/>
      <c r="L84" s="43"/>
      <c r="M84" s="11"/>
      <c r="N84" s="11"/>
      <c r="O84" s="11"/>
      <c r="P84" s="11"/>
      <c r="Q84" s="11"/>
      <c r="R84" s="126" t="s">
        <v>810</v>
      </c>
      <c r="S84" s="236">
        <f>S78</f>
        <v>0.96499999999999997</v>
      </c>
      <c r="T84" s="237"/>
      <c r="U84" s="156"/>
      <c r="V84" s="158"/>
      <c r="W84" s="310"/>
      <c r="X84" s="311"/>
      <c r="Y84" s="311"/>
      <c r="Z84" s="311"/>
      <c r="AA84" s="311"/>
      <c r="AB84" s="313" t="s">
        <v>868</v>
      </c>
      <c r="AC84" s="314"/>
      <c r="AD84" s="314"/>
      <c r="AE84" s="314"/>
      <c r="AF84" s="314"/>
      <c r="AG84" s="314"/>
      <c r="AH84" s="314"/>
      <c r="AI84" s="314"/>
      <c r="AJ84" s="314"/>
      <c r="AK84" s="314"/>
      <c r="AL84" s="187" t="s">
        <v>810</v>
      </c>
      <c r="AM84" s="317">
        <f>AM81</f>
        <v>0.5</v>
      </c>
      <c r="AN84" s="317"/>
      <c r="AO84" s="191"/>
      <c r="AP84" s="191"/>
      <c r="AQ84" s="191"/>
      <c r="AR84" s="192"/>
      <c r="AS84" s="190">
        <f>ROUND(ROUND(ROUND(I83*S84,0)*$U$80,0)*AM84,0)</f>
        <v>206</v>
      </c>
      <c r="AT84" s="82"/>
    </row>
    <row r="85" spans="1:46" ht="17.2" customHeight="1" x14ac:dyDescent="0.3">
      <c r="A85" s="10">
        <v>21</v>
      </c>
      <c r="B85" s="12" t="s">
        <v>341</v>
      </c>
      <c r="C85" s="51" t="s">
        <v>2458</v>
      </c>
      <c r="D85" s="129"/>
      <c r="E85" s="130"/>
      <c r="F85" s="129"/>
      <c r="G85" s="131"/>
      <c r="H85" s="44"/>
      <c r="I85" s="2"/>
      <c r="J85" s="2"/>
      <c r="K85" s="2"/>
      <c r="L85" s="43"/>
      <c r="M85" s="34"/>
      <c r="N85" s="76"/>
      <c r="O85" s="76"/>
      <c r="P85" s="76"/>
      <c r="Q85" s="76"/>
      <c r="R85" s="76"/>
      <c r="S85" s="76"/>
      <c r="T85" s="103"/>
      <c r="U85" s="156"/>
      <c r="V85" s="158"/>
      <c r="W85" s="9"/>
      <c r="X85" s="30"/>
      <c r="Y85" s="105"/>
      <c r="Z85" s="63"/>
      <c r="AA85" s="7"/>
      <c r="AB85" s="7"/>
      <c r="AC85" s="7"/>
      <c r="AD85" s="59"/>
      <c r="AE85" s="59"/>
      <c r="AF85" s="7"/>
      <c r="AG85" s="7"/>
      <c r="AH85" s="7"/>
      <c r="AI85" s="7"/>
      <c r="AJ85" s="7"/>
      <c r="AK85" s="7"/>
      <c r="AL85" s="59"/>
      <c r="AM85" s="249"/>
      <c r="AN85" s="250"/>
      <c r="AO85" s="241" t="s">
        <v>877</v>
      </c>
      <c r="AP85" s="241"/>
      <c r="AQ85" s="241"/>
      <c r="AR85" s="242"/>
      <c r="AS85" s="167">
        <f>ROUND(I83*$U$80,0)-AO88</f>
        <v>421</v>
      </c>
      <c r="AT85" s="82"/>
    </row>
    <row r="86" spans="1:46" ht="17.2" customHeight="1" x14ac:dyDescent="0.3">
      <c r="A86" s="183">
        <v>21</v>
      </c>
      <c r="B86" s="184" t="s">
        <v>342</v>
      </c>
      <c r="C86" s="185" t="s">
        <v>2457</v>
      </c>
      <c r="D86" s="129"/>
      <c r="E86" s="130"/>
      <c r="F86" s="129"/>
      <c r="G86" s="131"/>
      <c r="H86" s="44"/>
      <c r="I86" s="2"/>
      <c r="J86" s="2"/>
      <c r="K86" s="2"/>
      <c r="L86" s="43"/>
      <c r="M86" s="140"/>
      <c r="N86" s="140"/>
      <c r="O86" s="140"/>
      <c r="P86" s="140"/>
      <c r="Q86" s="140"/>
      <c r="R86" s="140"/>
      <c r="S86" s="140"/>
      <c r="T86" s="83"/>
      <c r="U86" s="156"/>
      <c r="V86" s="158"/>
      <c r="W86" s="310" t="s">
        <v>871</v>
      </c>
      <c r="X86" s="311"/>
      <c r="Y86" s="311"/>
      <c r="Z86" s="311"/>
      <c r="AA86" s="312"/>
      <c r="AB86" s="313" t="s">
        <v>870</v>
      </c>
      <c r="AC86" s="314"/>
      <c r="AD86" s="314"/>
      <c r="AE86" s="314"/>
      <c r="AF86" s="314"/>
      <c r="AG86" s="314"/>
      <c r="AH86" s="314"/>
      <c r="AI86" s="314"/>
      <c r="AJ86" s="314"/>
      <c r="AK86" s="314"/>
      <c r="AL86" s="193" t="s">
        <v>810</v>
      </c>
      <c r="AM86" s="315">
        <f>AM83</f>
        <v>0.7</v>
      </c>
      <c r="AN86" s="316"/>
      <c r="AO86" s="262"/>
      <c r="AP86" s="241"/>
      <c r="AQ86" s="241"/>
      <c r="AR86" s="242"/>
      <c r="AS86" s="195">
        <f>ROUND(ROUND(I83*$U$80,0)*AM86,0)-AO88</f>
        <v>293</v>
      </c>
      <c r="AT86" s="82"/>
    </row>
    <row r="87" spans="1:46" ht="17.2" customHeight="1" x14ac:dyDescent="0.3">
      <c r="A87" s="183">
        <v>21</v>
      </c>
      <c r="B87" s="184" t="s">
        <v>343</v>
      </c>
      <c r="C87" s="185" t="s">
        <v>2456</v>
      </c>
      <c r="D87" s="129"/>
      <c r="E87" s="130"/>
      <c r="F87" s="129"/>
      <c r="G87" s="131"/>
      <c r="H87" s="44"/>
      <c r="I87" s="2"/>
      <c r="J87" s="2"/>
      <c r="K87" s="2"/>
      <c r="L87" s="43"/>
      <c r="M87" s="140"/>
      <c r="N87" s="140"/>
      <c r="O87" s="140"/>
      <c r="P87" s="140"/>
      <c r="Q87" s="140"/>
      <c r="R87" s="140"/>
      <c r="S87" s="140"/>
      <c r="T87" s="83"/>
      <c r="U87" s="156"/>
      <c r="V87" s="158"/>
      <c r="W87" s="310"/>
      <c r="X87" s="311"/>
      <c r="Y87" s="311"/>
      <c r="Z87" s="311"/>
      <c r="AA87" s="312"/>
      <c r="AB87" s="313" t="s">
        <v>868</v>
      </c>
      <c r="AC87" s="314"/>
      <c r="AD87" s="314"/>
      <c r="AE87" s="314"/>
      <c r="AF87" s="314"/>
      <c r="AG87" s="314"/>
      <c r="AH87" s="314"/>
      <c r="AI87" s="314"/>
      <c r="AJ87" s="314"/>
      <c r="AK87" s="314"/>
      <c r="AL87" s="187" t="s">
        <v>810</v>
      </c>
      <c r="AM87" s="317">
        <f>AM84</f>
        <v>0.5</v>
      </c>
      <c r="AN87" s="318"/>
      <c r="AO87" s="134"/>
      <c r="AP87" s="130"/>
      <c r="AQ87" s="130"/>
      <c r="AR87" s="131"/>
      <c r="AS87" s="195">
        <f>ROUND(ROUND(I83*$U$80,0)*AM87,0)-AO88</f>
        <v>208</v>
      </c>
      <c r="AT87" s="82"/>
    </row>
    <row r="88" spans="1:46" ht="17.2" customHeight="1" x14ac:dyDescent="0.3">
      <c r="A88" s="10">
        <v>21</v>
      </c>
      <c r="B88" s="12" t="s">
        <v>344</v>
      </c>
      <c r="C88" s="51" t="s">
        <v>2455</v>
      </c>
      <c r="D88" s="129"/>
      <c r="E88" s="130"/>
      <c r="F88" s="129"/>
      <c r="G88" s="131"/>
      <c r="H88" s="44"/>
      <c r="I88" s="2"/>
      <c r="J88" s="36"/>
      <c r="K88" s="36"/>
      <c r="L88" s="43"/>
      <c r="M88" s="239" t="s">
        <v>837</v>
      </c>
      <c r="N88" s="239"/>
      <c r="O88" s="239"/>
      <c r="P88" s="239"/>
      <c r="Q88" s="239"/>
      <c r="R88" s="239"/>
      <c r="S88" s="239"/>
      <c r="T88" s="240"/>
      <c r="U88" s="156"/>
      <c r="V88" s="158"/>
      <c r="W88" s="46"/>
      <c r="X88" s="47"/>
      <c r="Y88" s="7"/>
      <c r="Z88" s="7"/>
      <c r="AA88" s="7"/>
      <c r="AB88" s="7"/>
      <c r="AC88" s="7"/>
      <c r="AD88" s="59"/>
      <c r="AE88" s="59"/>
      <c r="AF88" s="7"/>
      <c r="AG88" s="7"/>
      <c r="AH88" s="7"/>
      <c r="AI88" s="7"/>
      <c r="AJ88" s="7"/>
      <c r="AK88" s="7"/>
      <c r="AL88" s="59"/>
      <c r="AM88" s="249"/>
      <c r="AN88" s="250"/>
      <c r="AO88" s="36">
        <f>AO76</f>
        <v>5</v>
      </c>
      <c r="AP88" s="69" t="s">
        <v>873</v>
      </c>
      <c r="AQ88" s="130"/>
      <c r="AR88" s="131"/>
      <c r="AS88" s="167">
        <f>ROUND(ROUND(I83*S90,0)*$U$80,0)-AO88</f>
        <v>406</v>
      </c>
      <c r="AT88" s="82"/>
    </row>
    <row r="89" spans="1:46" ht="17.2" customHeight="1" x14ac:dyDescent="0.3">
      <c r="A89" s="183">
        <v>21</v>
      </c>
      <c r="B89" s="184" t="s">
        <v>345</v>
      </c>
      <c r="C89" s="185" t="s">
        <v>2454</v>
      </c>
      <c r="D89" s="129"/>
      <c r="E89" s="130"/>
      <c r="F89" s="129"/>
      <c r="G89" s="131"/>
      <c r="H89" s="44"/>
      <c r="I89" s="2"/>
      <c r="J89" s="2"/>
      <c r="K89" s="2"/>
      <c r="L89" s="43"/>
      <c r="M89" s="241"/>
      <c r="N89" s="241"/>
      <c r="O89" s="241"/>
      <c r="P89" s="241"/>
      <c r="Q89" s="241"/>
      <c r="R89" s="241"/>
      <c r="S89" s="241"/>
      <c r="T89" s="242"/>
      <c r="U89" s="156"/>
      <c r="V89" s="158"/>
      <c r="W89" s="310" t="s">
        <v>871</v>
      </c>
      <c r="X89" s="311"/>
      <c r="Y89" s="311"/>
      <c r="Z89" s="311"/>
      <c r="AA89" s="312"/>
      <c r="AB89" s="313" t="s">
        <v>870</v>
      </c>
      <c r="AC89" s="314"/>
      <c r="AD89" s="314"/>
      <c r="AE89" s="314"/>
      <c r="AF89" s="314"/>
      <c r="AG89" s="314"/>
      <c r="AH89" s="314"/>
      <c r="AI89" s="314"/>
      <c r="AJ89" s="314"/>
      <c r="AK89" s="314"/>
      <c r="AL89" s="193" t="s">
        <v>810</v>
      </c>
      <c r="AM89" s="315">
        <f>AM86</f>
        <v>0.7</v>
      </c>
      <c r="AN89" s="316"/>
      <c r="AO89" s="44"/>
      <c r="AP89" s="130"/>
      <c r="AQ89" s="130"/>
      <c r="AR89" s="131"/>
      <c r="AS89" s="195">
        <f>ROUND(ROUND(ROUND(I83*S90,0)*$U$80,0)*AM89,0)-AO88</f>
        <v>283</v>
      </c>
      <c r="AT89" s="82"/>
    </row>
    <row r="90" spans="1:46" ht="17.2" customHeight="1" x14ac:dyDescent="0.3">
      <c r="A90" s="183">
        <v>21</v>
      </c>
      <c r="B90" s="184" t="s">
        <v>346</v>
      </c>
      <c r="C90" s="185" t="s">
        <v>2453</v>
      </c>
      <c r="D90" s="129"/>
      <c r="E90" s="130"/>
      <c r="F90" s="129"/>
      <c r="G90" s="131"/>
      <c r="H90" s="44"/>
      <c r="I90" s="2"/>
      <c r="J90" s="2"/>
      <c r="K90" s="2"/>
      <c r="L90" s="43"/>
      <c r="M90" s="11"/>
      <c r="N90" s="11"/>
      <c r="O90" s="11"/>
      <c r="P90" s="11"/>
      <c r="Q90" s="11"/>
      <c r="R90" s="126" t="s">
        <v>810</v>
      </c>
      <c r="S90" s="236">
        <f>S84</f>
        <v>0.96499999999999997</v>
      </c>
      <c r="T90" s="237"/>
      <c r="U90" s="156"/>
      <c r="V90" s="158"/>
      <c r="W90" s="319"/>
      <c r="X90" s="320"/>
      <c r="Y90" s="320"/>
      <c r="Z90" s="320"/>
      <c r="AA90" s="321"/>
      <c r="AB90" s="313" t="s">
        <v>868</v>
      </c>
      <c r="AC90" s="314"/>
      <c r="AD90" s="314"/>
      <c r="AE90" s="314"/>
      <c r="AF90" s="314"/>
      <c r="AG90" s="314"/>
      <c r="AH90" s="314"/>
      <c r="AI90" s="314"/>
      <c r="AJ90" s="314"/>
      <c r="AK90" s="314"/>
      <c r="AL90" s="194" t="s">
        <v>810</v>
      </c>
      <c r="AM90" s="322">
        <f>AM87</f>
        <v>0.5</v>
      </c>
      <c r="AN90" s="323"/>
      <c r="AO90" s="42"/>
      <c r="AP90" s="149"/>
      <c r="AQ90" s="149"/>
      <c r="AR90" s="150"/>
      <c r="AS90" s="195">
        <f>ROUND(ROUND(ROUND(I83*S90,0)*$U$80,0)*AM90,0)-AO88</f>
        <v>201</v>
      </c>
      <c r="AT90" s="82"/>
    </row>
    <row r="91" spans="1:46" ht="17.2" customHeight="1" x14ac:dyDescent="0.3">
      <c r="A91" s="10">
        <v>21</v>
      </c>
      <c r="B91" s="12" t="s">
        <v>347</v>
      </c>
      <c r="C91" s="51" t="s">
        <v>2452</v>
      </c>
      <c r="D91" s="129"/>
      <c r="E91" s="130"/>
      <c r="F91" s="129"/>
      <c r="G91" s="131"/>
      <c r="H91" s="243" t="s">
        <v>884</v>
      </c>
      <c r="I91" s="239"/>
      <c r="J91" s="239"/>
      <c r="K91" s="239"/>
      <c r="L91" s="240"/>
      <c r="M91" s="34"/>
      <c r="N91" s="76"/>
      <c r="O91" s="76"/>
      <c r="P91" s="76"/>
      <c r="Q91" s="76"/>
      <c r="R91" s="76"/>
      <c r="S91" s="76"/>
      <c r="T91" s="103"/>
      <c r="U91" s="156"/>
      <c r="V91" s="158"/>
      <c r="W91" s="9"/>
      <c r="X91" s="30"/>
      <c r="Y91" s="105"/>
      <c r="Z91" s="63"/>
      <c r="AA91" s="7"/>
      <c r="AB91" s="34"/>
      <c r="AC91" s="34"/>
      <c r="AD91" s="53"/>
      <c r="AE91" s="53"/>
      <c r="AF91" s="34"/>
      <c r="AG91" s="34"/>
      <c r="AH91" s="34"/>
      <c r="AI91" s="34"/>
      <c r="AJ91" s="34"/>
      <c r="AK91" s="34"/>
      <c r="AL91" s="53"/>
      <c r="AM91" s="290"/>
      <c r="AN91" s="290"/>
      <c r="AO91" s="127"/>
      <c r="AP91" s="127"/>
      <c r="AQ91" s="127"/>
      <c r="AR91" s="128"/>
      <c r="AS91" s="178">
        <f>ROUND(I95*$U$80,0)</f>
        <v>405</v>
      </c>
      <c r="AT91" s="82"/>
    </row>
    <row r="92" spans="1:46" ht="17.2" customHeight="1" x14ac:dyDescent="0.3">
      <c r="A92" s="183">
        <v>21</v>
      </c>
      <c r="B92" s="184" t="s">
        <v>348</v>
      </c>
      <c r="C92" s="185" t="s">
        <v>2451</v>
      </c>
      <c r="D92" s="129"/>
      <c r="E92" s="130"/>
      <c r="F92" s="129"/>
      <c r="G92" s="131"/>
      <c r="H92" s="262"/>
      <c r="I92" s="241"/>
      <c r="J92" s="241"/>
      <c r="K92" s="241"/>
      <c r="L92" s="242"/>
      <c r="M92" s="140"/>
      <c r="N92" s="140"/>
      <c r="O92" s="140"/>
      <c r="P92" s="140"/>
      <c r="Q92" s="140"/>
      <c r="R92" s="140"/>
      <c r="S92" s="140"/>
      <c r="T92" s="83"/>
      <c r="U92" s="97"/>
      <c r="V92" s="83"/>
      <c r="W92" s="310" t="s">
        <v>871</v>
      </c>
      <c r="X92" s="311"/>
      <c r="Y92" s="311"/>
      <c r="Z92" s="311"/>
      <c r="AA92" s="311"/>
      <c r="AB92" s="313" t="s">
        <v>870</v>
      </c>
      <c r="AC92" s="314"/>
      <c r="AD92" s="314"/>
      <c r="AE92" s="314"/>
      <c r="AF92" s="314"/>
      <c r="AG92" s="314"/>
      <c r="AH92" s="314"/>
      <c r="AI92" s="314"/>
      <c r="AJ92" s="314"/>
      <c r="AK92" s="314"/>
      <c r="AL92" s="187" t="s">
        <v>810</v>
      </c>
      <c r="AM92" s="317">
        <f>AM89</f>
        <v>0.7</v>
      </c>
      <c r="AN92" s="317"/>
      <c r="AO92" s="188"/>
      <c r="AP92" s="188"/>
      <c r="AQ92" s="188"/>
      <c r="AR92" s="189"/>
      <c r="AS92" s="190">
        <f>ROUND(ROUND(I95*$U$80,0)*AM92,0)</f>
        <v>284</v>
      </c>
      <c r="AT92" s="82"/>
    </row>
    <row r="93" spans="1:46" ht="17.2" customHeight="1" x14ac:dyDescent="0.3">
      <c r="A93" s="183">
        <v>21</v>
      </c>
      <c r="B93" s="184" t="s">
        <v>349</v>
      </c>
      <c r="C93" s="185" t="s">
        <v>2450</v>
      </c>
      <c r="D93" s="129"/>
      <c r="E93" s="130"/>
      <c r="F93" s="129"/>
      <c r="G93" s="131"/>
      <c r="H93" s="134"/>
      <c r="I93" s="135"/>
      <c r="J93" s="135"/>
      <c r="K93" s="135"/>
      <c r="L93" s="136"/>
      <c r="M93" s="140"/>
      <c r="N93" s="140"/>
      <c r="O93" s="140"/>
      <c r="P93" s="140"/>
      <c r="Q93" s="140"/>
      <c r="R93" s="140"/>
      <c r="S93" s="140"/>
      <c r="T93" s="83"/>
      <c r="U93" s="84"/>
      <c r="V93" s="83"/>
      <c r="W93" s="310"/>
      <c r="X93" s="311"/>
      <c r="Y93" s="311"/>
      <c r="Z93" s="311"/>
      <c r="AA93" s="311"/>
      <c r="AB93" s="313" t="s">
        <v>868</v>
      </c>
      <c r="AC93" s="314"/>
      <c r="AD93" s="314"/>
      <c r="AE93" s="314"/>
      <c r="AF93" s="314"/>
      <c r="AG93" s="314"/>
      <c r="AH93" s="314"/>
      <c r="AI93" s="314"/>
      <c r="AJ93" s="314"/>
      <c r="AK93" s="314"/>
      <c r="AL93" s="187" t="s">
        <v>810</v>
      </c>
      <c r="AM93" s="317">
        <f>AM90</f>
        <v>0.5</v>
      </c>
      <c r="AN93" s="317"/>
      <c r="AO93" s="188"/>
      <c r="AP93" s="188"/>
      <c r="AQ93" s="188"/>
      <c r="AR93" s="189"/>
      <c r="AS93" s="190">
        <f>ROUND(ROUND(I95*$U$80,0)*AM93,0)</f>
        <v>203</v>
      </c>
      <c r="AT93" s="82"/>
    </row>
    <row r="94" spans="1:46" ht="17.2" customHeight="1" x14ac:dyDescent="0.3">
      <c r="A94" s="10">
        <v>21</v>
      </c>
      <c r="B94" s="12" t="s">
        <v>350</v>
      </c>
      <c r="C94" s="51" t="s">
        <v>2449</v>
      </c>
      <c r="D94" s="129"/>
      <c r="E94" s="130"/>
      <c r="F94" s="129"/>
      <c r="G94" s="131"/>
      <c r="H94" s="44"/>
      <c r="I94" s="2"/>
      <c r="J94" s="2"/>
      <c r="K94" s="140"/>
      <c r="L94" s="83"/>
      <c r="M94" s="239" t="s">
        <v>837</v>
      </c>
      <c r="N94" s="239"/>
      <c r="O94" s="239"/>
      <c r="P94" s="239"/>
      <c r="Q94" s="239"/>
      <c r="R94" s="239"/>
      <c r="S94" s="239"/>
      <c r="T94" s="240"/>
      <c r="U94" s="84"/>
      <c r="V94" s="83"/>
      <c r="W94" s="46"/>
      <c r="X94" s="47"/>
      <c r="Y94" s="7"/>
      <c r="Z94" s="7"/>
      <c r="AA94" s="7"/>
      <c r="AB94" s="34"/>
      <c r="AC94" s="34"/>
      <c r="AD94" s="53"/>
      <c r="AE94" s="53"/>
      <c r="AF94" s="34"/>
      <c r="AG94" s="34"/>
      <c r="AH94" s="34"/>
      <c r="AI94" s="34"/>
      <c r="AJ94" s="34"/>
      <c r="AK94" s="34"/>
      <c r="AL94" s="53"/>
      <c r="AM94" s="290"/>
      <c r="AN94" s="290"/>
      <c r="AO94" s="127"/>
      <c r="AP94" s="127"/>
      <c r="AQ94" s="127"/>
      <c r="AR94" s="128"/>
      <c r="AS94" s="178">
        <f>ROUND(ROUND(I95*S96,0)*$U$80,0)</f>
        <v>391</v>
      </c>
      <c r="AT94" s="82"/>
    </row>
    <row r="95" spans="1:46" ht="17.2" customHeight="1" x14ac:dyDescent="0.3">
      <c r="A95" s="183">
        <v>21</v>
      </c>
      <c r="B95" s="184" t="s">
        <v>351</v>
      </c>
      <c r="C95" s="185" t="s">
        <v>2448</v>
      </c>
      <c r="D95" s="129"/>
      <c r="E95" s="130"/>
      <c r="F95" s="129"/>
      <c r="G95" s="131"/>
      <c r="H95" s="44"/>
      <c r="I95" s="295">
        <f>'5療養介護(基本)'!I94</f>
        <v>578</v>
      </c>
      <c r="J95" s="295"/>
      <c r="K95" s="2" t="s">
        <v>809</v>
      </c>
      <c r="L95" s="43"/>
      <c r="M95" s="241"/>
      <c r="N95" s="241"/>
      <c r="O95" s="241"/>
      <c r="P95" s="241"/>
      <c r="Q95" s="241"/>
      <c r="R95" s="241"/>
      <c r="S95" s="241"/>
      <c r="T95" s="242"/>
      <c r="U95" s="44"/>
      <c r="V95" s="43"/>
      <c r="W95" s="310" t="s">
        <v>871</v>
      </c>
      <c r="X95" s="311"/>
      <c r="Y95" s="311"/>
      <c r="Z95" s="311"/>
      <c r="AA95" s="311"/>
      <c r="AB95" s="313" t="s">
        <v>870</v>
      </c>
      <c r="AC95" s="314"/>
      <c r="AD95" s="314"/>
      <c r="AE95" s="314"/>
      <c r="AF95" s="314"/>
      <c r="AG95" s="314"/>
      <c r="AH95" s="314"/>
      <c r="AI95" s="314"/>
      <c r="AJ95" s="314"/>
      <c r="AK95" s="314"/>
      <c r="AL95" s="187" t="s">
        <v>810</v>
      </c>
      <c r="AM95" s="317">
        <f>AM92</f>
        <v>0.7</v>
      </c>
      <c r="AN95" s="317"/>
      <c r="AO95" s="188"/>
      <c r="AP95" s="188"/>
      <c r="AQ95" s="188"/>
      <c r="AR95" s="189"/>
      <c r="AS95" s="190">
        <f>ROUND(ROUND(ROUND(I95*S96,0)*$U$80,0)*AM95,0)</f>
        <v>274</v>
      </c>
      <c r="AT95" s="82"/>
    </row>
    <row r="96" spans="1:46" ht="17.2" customHeight="1" x14ac:dyDescent="0.3">
      <c r="A96" s="183">
        <v>21</v>
      </c>
      <c r="B96" s="184" t="s">
        <v>352</v>
      </c>
      <c r="C96" s="185" t="s">
        <v>2447</v>
      </c>
      <c r="D96" s="129"/>
      <c r="E96" s="130"/>
      <c r="F96" s="129"/>
      <c r="G96" s="131"/>
      <c r="H96" s="44"/>
      <c r="I96" s="2"/>
      <c r="J96" s="2"/>
      <c r="K96" s="2"/>
      <c r="L96" s="43"/>
      <c r="M96" s="11"/>
      <c r="N96" s="11"/>
      <c r="O96" s="11"/>
      <c r="P96" s="11"/>
      <c r="Q96" s="11"/>
      <c r="R96" s="126" t="s">
        <v>810</v>
      </c>
      <c r="S96" s="236">
        <f>S90</f>
        <v>0.96499999999999997</v>
      </c>
      <c r="T96" s="237"/>
      <c r="U96" s="44"/>
      <c r="V96" s="43"/>
      <c r="W96" s="310"/>
      <c r="X96" s="311"/>
      <c r="Y96" s="311"/>
      <c r="Z96" s="311"/>
      <c r="AA96" s="311"/>
      <c r="AB96" s="313" t="s">
        <v>868</v>
      </c>
      <c r="AC96" s="314"/>
      <c r="AD96" s="314"/>
      <c r="AE96" s="314"/>
      <c r="AF96" s="314"/>
      <c r="AG96" s="314"/>
      <c r="AH96" s="314"/>
      <c r="AI96" s="314"/>
      <c r="AJ96" s="314"/>
      <c r="AK96" s="314"/>
      <c r="AL96" s="187" t="s">
        <v>810</v>
      </c>
      <c r="AM96" s="317">
        <f>AM93</f>
        <v>0.5</v>
      </c>
      <c r="AN96" s="317"/>
      <c r="AO96" s="191"/>
      <c r="AP96" s="191"/>
      <c r="AQ96" s="191"/>
      <c r="AR96" s="192"/>
      <c r="AS96" s="190">
        <f>ROUND(ROUND(ROUND(I95*S96,0)*$U$80,0)*AM96,0)</f>
        <v>196</v>
      </c>
      <c r="AT96" s="82"/>
    </row>
    <row r="97" spans="1:46" ht="17.2" customHeight="1" x14ac:dyDescent="0.3">
      <c r="A97" s="10">
        <v>21</v>
      </c>
      <c r="B97" s="12" t="s">
        <v>353</v>
      </c>
      <c r="C97" s="51" t="s">
        <v>2446</v>
      </c>
      <c r="D97" s="129"/>
      <c r="E97" s="130"/>
      <c r="F97" s="129"/>
      <c r="G97" s="131"/>
      <c r="H97" s="129"/>
      <c r="I97" s="130"/>
      <c r="J97" s="130"/>
      <c r="K97" s="130"/>
      <c r="L97" s="131"/>
      <c r="M97" s="34"/>
      <c r="N97" s="76"/>
      <c r="O97" s="76"/>
      <c r="P97" s="76"/>
      <c r="Q97" s="76"/>
      <c r="R97" s="76"/>
      <c r="S97" s="76"/>
      <c r="T97" s="103"/>
      <c r="U97" s="156"/>
      <c r="V97" s="158"/>
      <c r="W97" s="9"/>
      <c r="X97" s="30"/>
      <c r="Y97" s="105"/>
      <c r="Z97" s="63"/>
      <c r="AA97" s="7"/>
      <c r="AB97" s="34"/>
      <c r="AC97" s="34"/>
      <c r="AD97" s="53"/>
      <c r="AE97" s="53"/>
      <c r="AF97" s="34"/>
      <c r="AG97" s="34"/>
      <c r="AH97" s="34"/>
      <c r="AI97" s="34"/>
      <c r="AJ97" s="34"/>
      <c r="AK97" s="34"/>
      <c r="AL97" s="59"/>
      <c r="AM97" s="249"/>
      <c r="AN97" s="250"/>
      <c r="AO97" s="241" t="s">
        <v>877</v>
      </c>
      <c r="AP97" s="241"/>
      <c r="AQ97" s="241"/>
      <c r="AR97" s="242"/>
      <c r="AS97" s="167">
        <f>ROUND(I95*$U$80,0)-AO100</f>
        <v>400</v>
      </c>
      <c r="AT97" s="82"/>
    </row>
    <row r="98" spans="1:46" ht="17.2" customHeight="1" x14ac:dyDescent="0.3">
      <c r="A98" s="183">
        <v>21</v>
      </c>
      <c r="B98" s="184" t="s">
        <v>354</v>
      </c>
      <c r="C98" s="185" t="s">
        <v>2445</v>
      </c>
      <c r="D98" s="129"/>
      <c r="E98" s="130"/>
      <c r="F98" s="129"/>
      <c r="G98" s="131"/>
      <c r="H98" s="129"/>
      <c r="I98" s="130"/>
      <c r="J98" s="130"/>
      <c r="K98" s="130"/>
      <c r="L98" s="131"/>
      <c r="M98" s="140"/>
      <c r="N98" s="140"/>
      <c r="O98" s="140"/>
      <c r="P98" s="140"/>
      <c r="Q98" s="140"/>
      <c r="R98" s="140"/>
      <c r="S98" s="140"/>
      <c r="T98" s="83"/>
      <c r="U98" s="97"/>
      <c r="V98" s="83"/>
      <c r="W98" s="310" t="s">
        <v>871</v>
      </c>
      <c r="X98" s="311"/>
      <c r="Y98" s="311"/>
      <c r="Z98" s="311"/>
      <c r="AA98" s="312"/>
      <c r="AB98" s="313" t="s">
        <v>870</v>
      </c>
      <c r="AC98" s="314"/>
      <c r="AD98" s="314"/>
      <c r="AE98" s="314"/>
      <c r="AF98" s="314"/>
      <c r="AG98" s="314"/>
      <c r="AH98" s="314"/>
      <c r="AI98" s="314"/>
      <c r="AJ98" s="314"/>
      <c r="AK98" s="314"/>
      <c r="AL98" s="193" t="s">
        <v>810</v>
      </c>
      <c r="AM98" s="315">
        <f>AM95</f>
        <v>0.7</v>
      </c>
      <c r="AN98" s="316"/>
      <c r="AO98" s="262"/>
      <c r="AP98" s="241"/>
      <c r="AQ98" s="241"/>
      <c r="AR98" s="242"/>
      <c r="AS98" s="195">
        <f>ROUND(ROUND(I95*$U$80,0)*AM98,0)-AO100</f>
        <v>279</v>
      </c>
      <c r="AT98" s="82"/>
    </row>
    <row r="99" spans="1:46" ht="17.2" customHeight="1" x14ac:dyDescent="0.3">
      <c r="A99" s="183">
        <v>21</v>
      </c>
      <c r="B99" s="184" t="s">
        <v>355</v>
      </c>
      <c r="C99" s="185" t="s">
        <v>2444</v>
      </c>
      <c r="D99" s="129"/>
      <c r="E99" s="130"/>
      <c r="F99" s="129"/>
      <c r="G99" s="131"/>
      <c r="H99" s="134"/>
      <c r="I99" s="135"/>
      <c r="J99" s="135"/>
      <c r="K99" s="135"/>
      <c r="L99" s="136"/>
      <c r="M99" s="140"/>
      <c r="N99" s="140"/>
      <c r="O99" s="140"/>
      <c r="P99" s="140"/>
      <c r="Q99" s="140"/>
      <c r="R99" s="140"/>
      <c r="S99" s="140"/>
      <c r="T99" s="83"/>
      <c r="U99" s="44"/>
      <c r="V99" s="43"/>
      <c r="W99" s="310"/>
      <c r="X99" s="311"/>
      <c r="Y99" s="311"/>
      <c r="Z99" s="311"/>
      <c r="AA99" s="312"/>
      <c r="AB99" s="313" t="s">
        <v>868</v>
      </c>
      <c r="AC99" s="314"/>
      <c r="AD99" s="314"/>
      <c r="AE99" s="314"/>
      <c r="AF99" s="314"/>
      <c r="AG99" s="314"/>
      <c r="AH99" s="314"/>
      <c r="AI99" s="314"/>
      <c r="AJ99" s="314"/>
      <c r="AK99" s="314"/>
      <c r="AL99" s="187" t="s">
        <v>810</v>
      </c>
      <c r="AM99" s="317">
        <f>AM96</f>
        <v>0.5</v>
      </c>
      <c r="AN99" s="318"/>
      <c r="AO99" s="134"/>
      <c r="AP99" s="130"/>
      <c r="AQ99" s="130"/>
      <c r="AR99" s="131"/>
      <c r="AS99" s="195">
        <f>ROUND(ROUND(I95*$U$80,0)*AM99,0)-AO100</f>
        <v>198</v>
      </c>
      <c r="AT99" s="82"/>
    </row>
    <row r="100" spans="1:46" ht="17.2" customHeight="1" x14ac:dyDescent="0.3">
      <c r="A100" s="10">
        <v>21</v>
      </c>
      <c r="B100" s="12" t="s">
        <v>356</v>
      </c>
      <c r="C100" s="51" t="s">
        <v>2443</v>
      </c>
      <c r="D100" s="129"/>
      <c r="E100" s="130"/>
      <c r="F100" s="129"/>
      <c r="G100" s="131"/>
      <c r="H100" s="44"/>
      <c r="I100" s="2"/>
      <c r="J100" s="36"/>
      <c r="K100" s="36"/>
      <c r="L100" s="43"/>
      <c r="M100" s="239" t="s">
        <v>837</v>
      </c>
      <c r="N100" s="239"/>
      <c r="O100" s="239"/>
      <c r="P100" s="239"/>
      <c r="Q100" s="239"/>
      <c r="R100" s="239"/>
      <c r="S100" s="239"/>
      <c r="T100" s="240"/>
      <c r="U100" s="106"/>
      <c r="V100" s="96"/>
      <c r="W100" s="46"/>
      <c r="X100" s="47"/>
      <c r="Y100" s="7"/>
      <c r="Z100" s="7"/>
      <c r="AA100" s="7"/>
      <c r="AB100" s="7"/>
      <c r="AC100" s="7"/>
      <c r="AD100" s="59"/>
      <c r="AE100" s="59"/>
      <c r="AF100" s="7"/>
      <c r="AG100" s="7"/>
      <c r="AH100" s="7"/>
      <c r="AI100" s="7"/>
      <c r="AJ100" s="7"/>
      <c r="AK100" s="7"/>
      <c r="AL100" s="59"/>
      <c r="AM100" s="249"/>
      <c r="AN100" s="250"/>
      <c r="AO100" s="36">
        <f>AO88</f>
        <v>5</v>
      </c>
      <c r="AP100" s="69" t="s">
        <v>873</v>
      </c>
      <c r="AQ100" s="130"/>
      <c r="AR100" s="131"/>
      <c r="AS100" s="167">
        <f>ROUND(ROUND(I95*S102,0)*$U$80,0)-AO100</f>
        <v>386</v>
      </c>
      <c r="AT100" s="82"/>
    </row>
    <row r="101" spans="1:46" ht="17.2" customHeight="1" x14ac:dyDescent="0.3">
      <c r="A101" s="183">
        <v>21</v>
      </c>
      <c r="B101" s="184" t="s">
        <v>357</v>
      </c>
      <c r="C101" s="185" t="s">
        <v>2442</v>
      </c>
      <c r="D101" s="129"/>
      <c r="E101" s="130"/>
      <c r="F101" s="129"/>
      <c r="G101" s="131"/>
      <c r="H101" s="44"/>
      <c r="I101" s="2"/>
      <c r="J101" s="2"/>
      <c r="K101" s="2"/>
      <c r="L101" s="43"/>
      <c r="M101" s="241"/>
      <c r="N101" s="241"/>
      <c r="O101" s="241"/>
      <c r="P101" s="241"/>
      <c r="Q101" s="241"/>
      <c r="R101" s="241"/>
      <c r="S101" s="241"/>
      <c r="T101" s="242"/>
      <c r="U101" s="44"/>
      <c r="V101" s="43"/>
      <c r="W101" s="310" t="s">
        <v>871</v>
      </c>
      <c r="X101" s="311"/>
      <c r="Y101" s="311"/>
      <c r="Z101" s="311"/>
      <c r="AA101" s="312"/>
      <c r="AB101" s="313" t="s">
        <v>870</v>
      </c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193" t="s">
        <v>810</v>
      </c>
      <c r="AM101" s="315">
        <f>AM98</f>
        <v>0.7</v>
      </c>
      <c r="AN101" s="316"/>
      <c r="AO101" s="44"/>
      <c r="AP101" s="130"/>
      <c r="AQ101" s="130"/>
      <c r="AR101" s="131"/>
      <c r="AS101" s="195">
        <f>ROUND(ROUND(ROUND(I95*S102,0)*$U$80,0)*AM101,0)-AO100</f>
        <v>269</v>
      </c>
      <c r="AT101" s="82"/>
    </row>
    <row r="102" spans="1:46" ht="17.2" customHeight="1" x14ac:dyDescent="0.3">
      <c r="A102" s="183">
        <v>21</v>
      </c>
      <c r="B102" s="184" t="s">
        <v>358</v>
      </c>
      <c r="C102" s="185" t="s">
        <v>2441</v>
      </c>
      <c r="D102" s="148"/>
      <c r="E102" s="149"/>
      <c r="F102" s="148"/>
      <c r="G102" s="150"/>
      <c r="H102" s="42"/>
      <c r="I102" s="8"/>
      <c r="J102" s="8"/>
      <c r="K102" s="8"/>
      <c r="L102" s="20"/>
      <c r="M102" s="11"/>
      <c r="N102" s="11"/>
      <c r="O102" s="11"/>
      <c r="P102" s="11"/>
      <c r="Q102" s="11"/>
      <c r="R102" s="126" t="s">
        <v>810</v>
      </c>
      <c r="S102" s="236">
        <f>S96</f>
        <v>0.96499999999999997</v>
      </c>
      <c r="T102" s="237"/>
      <c r="U102" s="42"/>
      <c r="V102" s="20"/>
      <c r="W102" s="319"/>
      <c r="X102" s="320"/>
      <c r="Y102" s="320"/>
      <c r="Z102" s="320"/>
      <c r="AA102" s="321"/>
      <c r="AB102" s="313" t="s">
        <v>868</v>
      </c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194" t="s">
        <v>810</v>
      </c>
      <c r="AM102" s="322">
        <f>AM99</f>
        <v>0.5</v>
      </c>
      <c r="AN102" s="323"/>
      <c r="AO102" s="42"/>
      <c r="AP102" s="149"/>
      <c r="AQ102" s="149"/>
      <c r="AR102" s="150"/>
      <c r="AS102" s="196">
        <f>ROUND(ROUND(ROUND(I95*S102,0)*$U$80,0)*AM102,0)-AO100</f>
        <v>191</v>
      </c>
      <c r="AT102" s="81"/>
    </row>
    <row r="103" spans="1:46" ht="17.2" customHeight="1" x14ac:dyDescent="0.3">
      <c r="A103" s="32">
        <v>21</v>
      </c>
      <c r="B103" s="12" t="s">
        <v>359</v>
      </c>
      <c r="C103" s="118" t="s">
        <v>2440</v>
      </c>
      <c r="D103" s="263" t="s">
        <v>975</v>
      </c>
      <c r="E103" s="298"/>
      <c r="F103" s="264" t="s">
        <v>1049</v>
      </c>
      <c r="G103" s="298"/>
      <c r="H103" s="243" t="s">
        <v>923</v>
      </c>
      <c r="I103" s="239"/>
      <c r="J103" s="239"/>
      <c r="K103" s="239"/>
      <c r="L103" s="240"/>
      <c r="M103" s="34"/>
      <c r="N103" s="76"/>
      <c r="O103" s="76"/>
      <c r="P103" s="76"/>
      <c r="Q103" s="76"/>
      <c r="R103" s="76"/>
      <c r="S103" s="76"/>
      <c r="T103" s="103"/>
      <c r="U103" s="304" t="s">
        <v>2048</v>
      </c>
      <c r="V103" s="306" t="s">
        <v>2319</v>
      </c>
      <c r="W103" s="9"/>
      <c r="X103" s="30"/>
      <c r="Y103" s="105"/>
      <c r="Z103" s="63"/>
      <c r="AA103" s="7"/>
      <c r="AB103" s="34"/>
      <c r="AC103" s="34"/>
      <c r="AD103" s="53"/>
      <c r="AE103" s="53"/>
      <c r="AF103" s="34"/>
      <c r="AG103" s="34"/>
      <c r="AH103" s="34"/>
      <c r="AI103" s="34"/>
      <c r="AJ103" s="34"/>
      <c r="AK103" s="34"/>
      <c r="AL103" s="53"/>
      <c r="AM103" s="290"/>
      <c r="AN103" s="290"/>
      <c r="AO103" s="127"/>
      <c r="AP103" s="127"/>
      <c r="AQ103" s="127"/>
      <c r="AR103" s="128"/>
      <c r="AS103" s="178">
        <f>ROUND(I107*$U$128,0)</f>
        <v>382</v>
      </c>
      <c r="AT103" s="14" t="s">
        <v>824</v>
      </c>
    </row>
    <row r="104" spans="1:46" ht="17.2" customHeight="1" x14ac:dyDescent="0.3">
      <c r="A104" s="183">
        <v>21</v>
      </c>
      <c r="B104" s="184" t="s">
        <v>360</v>
      </c>
      <c r="C104" s="186" t="s">
        <v>2439</v>
      </c>
      <c r="D104" s="265"/>
      <c r="E104" s="299"/>
      <c r="F104" s="266"/>
      <c r="G104" s="299"/>
      <c r="H104" s="262"/>
      <c r="I104" s="241"/>
      <c r="J104" s="241"/>
      <c r="K104" s="241"/>
      <c r="L104" s="242"/>
      <c r="M104" s="140"/>
      <c r="N104" s="140"/>
      <c r="O104" s="140"/>
      <c r="P104" s="140"/>
      <c r="Q104" s="140"/>
      <c r="R104" s="140"/>
      <c r="S104" s="140"/>
      <c r="T104" s="83"/>
      <c r="U104" s="305"/>
      <c r="V104" s="307"/>
      <c r="W104" s="310" t="s">
        <v>871</v>
      </c>
      <c r="X104" s="311"/>
      <c r="Y104" s="311"/>
      <c r="Z104" s="311"/>
      <c r="AA104" s="311"/>
      <c r="AB104" s="313" t="s">
        <v>870</v>
      </c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187" t="s">
        <v>810</v>
      </c>
      <c r="AM104" s="317">
        <f>AM101</f>
        <v>0.7</v>
      </c>
      <c r="AN104" s="317"/>
      <c r="AO104" s="188"/>
      <c r="AP104" s="188"/>
      <c r="AQ104" s="188"/>
      <c r="AR104" s="189"/>
      <c r="AS104" s="190">
        <f>ROUND(ROUND(I107*$U$128,0)*AM104,0)</f>
        <v>267</v>
      </c>
      <c r="AT104" s="82"/>
    </row>
    <row r="105" spans="1:46" ht="17.2" customHeight="1" x14ac:dyDescent="0.3">
      <c r="A105" s="183">
        <v>21</v>
      </c>
      <c r="B105" s="184" t="s">
        <v>361</v>
      </c>
      <c r="C105" s="186" t="s">
        <v>2438</v>
      </c>
      <c r="D105" s="265"/>
      <c r="E105" s="299"/>
      <c r="F105" s="266"/>
      <c r="G105" s="299"/>
      <c r="H105" s="134"/>
      <c r="I105" s="135"/>
      <c r="J105" s="135"/>
      <c r="K105" s="135"/>
      <c r="L105" s="136"/>
      <c r="M105" s="140"/>
      <c r="N105" s="140"/>
      <c r="O105" s="140"/>
      <c r="P105" s="140"/>
      <c r="Q105" s="140"/>
      <c r="R105" s="140"/>
      <c r="S105" s="140"/>
      <c r="T105" s="83"/>
      <c r="U105" s="305"/>
      <c r="V105" s="307"/>
      <c r="W105" s="310"/>
      <c r="X105" s="311"/>
      <c r="Y105" s="311"/>
      <c r="Z105" s="311"/>
      <c r="AA105" s="311"/>
      <c r="AB105" s="313" t="s">
        <v>868</v>
      </c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187" t="s">
        <v>810</v>
      </c>
      <c r="AM105" s="317">
        <f>AM102</f>
        <v>0.5</v>
      </c>
      <c r="AN105" s="317"/>
      <c r="AO105" s="188"/>
      <c r="AP105" s="188"/>
      <c r="AQ105" s="188"/>
      <c r="AR105" s="189"/>
      <c r="AS105" s="190">
        <f>ROUND(ROUND(I107*$U$128,0)*AM105,0)</f>
        <v>191</v>
      </c>
      <c r="AT105" s="82"/>
    </row>
    <row r="106" spans="1:46" ht="17.2" customHeight="1" x14ac:dyDescent="0.3">
      <c r="A106" s="10">
        <v>21</v>
      </c>
      <c r="B106" s="12" t="s">
        <v>362</v>
      </c>
      <c r="C106" s="151" t="s">
        <v>2437</v>
      </c>
      <c r="D106" s="265"/>
      <c r="E106" s="299"/>
      <c r="F106" s="266"/>
      <c r="G106" s="299"/>
      <c r="H106" s="44"/>
      <c r="I106" s="2"/>
      <c r="J106" s="2"/>
      <c r="K106" s="140"/>
      <c r="L106" s="83"/>
      <c r="M106" s="239" t="s">
        <v>837</v>
      </c>
      <c r="N106" s="239"/>
      <c r="O106" s="239"/>
      <c r="P106" s="239"/>
      <c r="Q106" s="239"/>
      <c r="R106" s="239"/>
      <c r="S106" s="239"/>
      <c r="T106" s="240"/>
      <c r="U106" s="305"/>
      <c r="V106" s="307"/>
      <c r="W106" s="46"/>
      <c r="X106" s="47"/>
      <c r="Y106" s="7"/>
      <c r="Z106" s="7"/>
      <c r="AA106" s="7"/>
      <c r="AB106" s="34"/>
      <c r="AC106" s="34"/>
      <c r="AD106" s="53"/>
      <c r="AE106" s="53"/>
      <c r="AF106" s="34"/>
      <c r="AG106" s="34"/>
      <c r="AH106" s="34"/>
      <c r="AI106" s="34"/>
      <c r="AJ106" s="34"/>
      <c r="AK106" s="34"/>
      <c r="AL106" s="53"/>
      <c r="AM106" s="290"/>
      <c r="AN106" s="290"/>
      <c r="AO106" s="127"/>
      <c r="AP106" s="127"/>
      <c r="AQ106" s="127"/>
      <c r="AR106" s="128"/>
      <c r="AS106" s="178">
        <f>ROUND(ROUND(I107*S108,0)*$U$128,0)</f>
        <v>369</v>
      </c>
      <c r="AT106" s="82"/>
    </row>
    <row r="107" spans="1:46" ht="17.2" customHeight="1" x14ac:dyDescent="0.3">
      <c r="A107" s="183">
        <v>21</v>
      </c>
      <c r="B107" s="184" t="s">
        <v>363</v>
      </c>
      <c r="C107" s="186" t="s">
        <v>2436</v>
      </c>
      <c r="D107" s="265"/>
      <c r="E107" s="299"/>
      <c r="F107" s="266"/>
      <c r="G107" s="299"/>
      <c r="H107" s="44"/>
      <c r="I107" s="295">
        <f>'5療養介護(基本)'!I106</f>
        <v>546</v>
      </c>
      <c r="J107" s="295"/>
      <c r="K107" s="2" t="s">
        <v>809</v>
      </c>
      <c r="L107" s="43"/>
      <c r="M107" s="241"/>
      <c r="N107" s="241"/>
      <c r="O107" s="241"/>
      <c r="P107" s="241"/>
      <c r="Q107" s="241"/>
      <c r="R107" s="241"/>
      <c r="S107" s="241"/>
      <c r="T107" s="242"/>
      <c r="U107" s="305"/>
      <c r="V107" s="307"/>
      <c r="W107" s="310" t="s">
        <v>871</v>
      </c>
      <c r="X107" s="311"/>
      <c r="Y107" s="311"/>
      <c r="Z107" s="311"/>
      <c r="AA107" s="311"/>
      <c r="AB107" s="313" t="s">
        <v>870</v>
      </c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187" t="s">
        <v>810</v>
      </c>
      <c r="AM107" s="317">
        <f>AM104</f>
        <v>0.7</v>
      </c>
      <c r="AN107" s="317"/>
      <c r="AO107" s="188"/>
      <c r="AP107" s="188"/>
      <c r="AQ107" s="188"/>
      <c r="AR107" s="189"/>
      <c r="AS107" s="190">
        <f>ROUND(ROUND(ROUND(I107*S108,0)*$U$128,0)*AM107,0)</f>
        <v>258</v>
      </c>
      <c r="AT107" s="82"/>
    </row>
    <row r="108" spans="1:46" ht="17.2" customHeight="1" x14ac:dyDescent="0.3">
      <c r="A108" s="183">
        <v>21</v>
      </c>
      <c r="B108" s="184" t="s">
        <v>364</v>
      </c>
      <c r="C108" s="186" t="s">
        <v>2435</v>
      </c>
      <c r="D108" s="265"/>
      <c r="E108" s="299"/>
      <c r="F108" s="266"/>
      <c r="G108" s="299"/>
      <c r="H108" s="44"/>
      <c r="I108" s="2"/>
      <c r="J108" s="2"/>
      <c r="K108" s="2"/>
      <c r="L108" s="43"/>
      <c r="M108" s="11"/>
      <c r="N108" s="11"/>
      <c r="O108" s="11"/>
      <c r="P108" s="11"/>
      <c r="Q108" s="11"/>
      <c r="R108" s="126" t="s">
        <v>810</v>
      </c>
      <c r="S108" s="236">
        <f>S102</f>
        <v>0.96499999999999997</v>
      </c>
      <c r="T108" s="237"/>
      <c r="U108" s="305"/>
      <c r="V108" s="307"/>
      <c r="W108" s="310"/>
      <c r="X108" s="311"/>
      <c r="Y108" s="311"/>
      <c r="Z108" s="311"/>
      <c r="AA108" s="311"/>
      <c r="AB108" s="313" t="s">
        <v>868</v>
      </c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187" t="s">
        <v>810</v>
      </c>
      <c r="AM108" s="317">
        <f>AM105</f>
        <v>0.5</v>
      </c>
      <c r="AN108" s="317"/>
      <c r="AO108" s="191"/>
      <c r="AP108" s="191"/>
      <c r="AQ108" s="191"/>
      <c r="AR108" s="192"/>
      <c r="AS108" s="190">
        <f>ROUND(ROUND(ROUND(I107*S108,0)*$U$128,0)*AM108,0)</f>
        <v>185</v>
      </c>
      <c r="AT108" s="82"/>
    </row>
    <row r="109" spans="1:46" ht="17.2" customHeight="1" x14ac:dyDescent="0.3">
      <c r="A109" s="10">
        <v>21</v>
      </c>
      <c r="B109" s="12" t="s">
        <v>365</v>
      </c>
      <c r="C109" s="151" t="s">
        <v>2434</v>
      </c>
      <c r="D109" s="265"/>
      <c r="E109" s="299"/>
      <c r="F109" s="266"/>
      <c r="G109" s="299"/>
      <c r="H109" s="129"/>
      <c r="I109" s="130"/>
      <c r="J109" s="130"/>
      <c r="K109" s="130"/>
      <c r="L109" s="131"/>
      <c r="M109" s="34"/>
      <c r="N109" s="76"/>
      <c r="O109" s="76"/>
      <c r="P109" s="76"/>
      <c r="Q109" s="76"/>
      <c r="R109" s="76"/>
      <c r="S109" s="76"/>
      <c r="T109" s="103"/>
      <c r="U109" s="305"/>
      <c r="V109" s="307"/>
      <c r="W109" s="9"/>
      <c r="X109" s="30"/>
      <c r="Y109" s="105"/>
      <c r="Z109" s="63"/>
      <c r="AA109" s="7"/>
      <c r="AB109" s="7"/>
      <c r="AC109" s="7"/>
      <c r="AD109" s="59"/>
      <c r="AE109" s="59"/>
      <c r="AF109" s="7"/>
      <c r="AG109" s="7"/>
      <c r="AH109" s="7"/>
      <c r="AI109" s="7"/>
      <c r="AJ109" s="7"/>
      <c r="AK109" s="7"/>
      <c r="AL109" s="59"/>
      <c r="AM109" s="249"/>
      <c r="AN109" s="250"/>
      <c r="AO109" s="241" t="s">
        <v>877</v>
      </c>
      <c r="AP109" s="241"/>
      <c r="AQ109" s="241"/>
      <c r="AR109" s="242"/>
      <c r="AS109" s="167">
        <f>ROUND(I107*$U$128,0)-AO112</f>
        <v>377</v>
      </c>
      <c r="AT109" s="82"/>
    </row>
    <row r="110" spans="1:46" ht="17.2" customHeight="1" x14ac:dyDescent="0.3">
      <c r="A110" s="183">
        <v>21</v>
      </c>
      <c r="B110" s="184" t="s">
        <v>366</v>
      </c>
      <c r="C110" s="186" t="s">
        <v>2433</v>
      </c>
      <c r="D110" s="265"/>
      <c r="E110" s="299"/>
      <c r="F110" s="266"/>
      <c r="G110" s="299"/>
      <c r="H110" s="129"/>
      <c r="I110" s="130"/>
      <c r="J110" s="130"/>
      <c r="K110" s="130"/>
      <c r="L110" s="131"/>
      <c r="M110" s="140"/>
      <c r="N110" s="140"/>
      <c r="O110" s="140"/>
      <c r="P110" s="140"/>
      <c r="Q110" s="140"/>
      <c r="R110" s="140"/>
      <c r="S110" s="140"/>
      <c r="T110" s="83"/>
      <c r="U110" s="305"/>
      <c r="V110" s="307"/>
      <c r="W110" s="310" t="s">
        <v>871</v>
      </c>
      <c r="X110" s="311"/>
      <c r="Y110" s="311"/>
      <c r="Z110" s="311"/>
      <c r="AA110" s="312"/>
      <c r="AB110" s="313" t="s">
        <v>870</v>
      </c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193" t="s">
        <v>810</v>
      </c>
      <c r="AM110" s="315">
        <f>AM107</f>
        <v>0.7</v>
      </c>
      <c r="AN110" s="316"/>
      <c r="AO110" s="262"/>
      <c r="AP110" s="241"/>
      <c r="AQ110" s="241"/>
      <c r="AR110" s="242"/>
      <c r="AS110" s="195">
        <f>ROUND(ROUND(I107*$U$128,0)*AM110,0)-AO112</f>
        <v>262</v>
      </c>
      <c r="AT110" s="82"/>
    </row>
    <row r="111" spans="1:46" ht="17.2" customHeight="1" x14ac:dyDescent="0.3">
      <c r="A111" s="183">
        <v>21</v>
      </c>
      <c r="B111" s="184" t="s">
        <v>367</v>
      </c>
      <c r="C111" s="186" t="s">
        <v>2432</v>
      </c>
      <c r="D111" s="265"/>
      <c r="E111" s="299"/>
      <c r="F111" s="266"/>
      <c r="G111" s="299"/>
      <c r="H111" s="134"/>
      <c r="I111" s="135"/>
      <c r="J111" s="135"/>
      <c r="K111" s="135"/>
      <c r="L111" s="136"/>
      <c r="M111" s="140"/>
      <c r="N111" s="140"/>
      <c r="O111" s="140"/>
      <c r="P111" s="140"/>
      <c r="Q111" s="140"/>
      <c r="R111" s="140"/>
      <c r="S111" s="140"/>
      <c r="T111" s="83"/>
      <c r="U111" s="305"/>
      <c r="V111" s="307"/>
      <c r="W111" s="310"/>
      <c r="X111" s="311"/>
      <c r="Y111" s="311"/>
      <c r="Z111" s="311"/>
      <c r="AA111" s="312"/>
      <c r="AB111" s="313" t="s">
        <v>868</v>
      </c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187" t="s">
        <v>810</v>
      </c>
      <c r="AM111" s="317">
        <f>AM108</f>
        <v>0.5</v>
      </c>
      <c r="AN111" s="318"/>
      <c r="AO111" s="134"/>
      <c r="AP111" s="130"/>
      <c r="AQ111" s="130"/>
      <c r="AR111" s="131"/>
      <c r="AS111" s="195">
        <f>ROUND(ROUND(I107*$U$128,0)*AM111,0)-AO112</f>
        <v>186</v>
      </c>
      <c r="AT111" s="82"/>
    </row>
    <row r="112" spans="1:46" ht="17.2" customHeight="1" x14ac:dyDescent="0.3">
      <c r="A112" s="10">
        <v>21</v>
      </c>
      <c r="B112" s="12" t="s">
        <v>368</v>
      </c>
      <c r="C112" s="151" t="s">
        <v>2431</v>
      </c>
      <c r="D112" s="265"/>
      <c r="E112" s="299"/>
      <c r="F112" s="266"/>
      <c r="G112" s="299"/>
      <c r="H112" s="44"/>
      <c r="I112" s="2"/>
      <c r="J112" s="36"/>
      <c r="K112" s="36"/>
      <c r="L112" s="43"/>
      <c r="M112" s="239" t="s">
        <v>837</v>
      </c>
      <c r="N112" s="239"/>
      <c r="O112" s="239"/>
      <c r="P112" s="239"/>
      <c r="Q112" s="239"/>
      <c r="R112" s="239"/>
      <c r="S112" s="239"/>
      <c r="T112" s="240"/>
      <c r="U112" s="305"/>
      <c r="V112" s="307"/>
      <c r="W112" s="46"/>
      <c r="X112" s="47"/>
      <c r="Y112" s="7"/>
      <c r="Z112" s="7"/>
      <c r="AA112" s="7"/>
      <c r="AB112" s="7"/>
      <c r="AC112" s="7"/>
      <c r="AD112" s="59"/>
      <c r="AE112" s="59"/>
      <c r="AF112" s="7"/>
      <c r="AG112" s="7"/>
      <c r="AH112" s="7"/>
      <c r="AI112" s="7"/>
      <c r="AJ112" s="7"/>
      <c r="AK112" s="7"/>
      <c r="AL112" s="59"/>
      <c r="AM112" s="249"/>
      <c r="AN112" s="250"/>
      <c r="AO112" s="36">
        <f>AO100</f>
        <v>5</v>
      </c>
      <c r="AP112" s="69" t="s">
        <v>873</v>
      </c>
      <c r="AQ112" s="130"/>
      <c r="AR112" s="131"/>
      <c r="AS112" s="167">
        <f>ROUND(ROUND(I107*S114,0)*$U$128,0)-AO112</f>
        <v>364</v>
      </c>
      <c r="AT112" s="82"/>
    </row>
    <row r="113" spans="1:46" ht="17.2" customHeight="1" x14ac:dyDescent="0.3">
      <c r="A113" s="183">
        <v>21</v>
      </c>
      <c r="B113" s="184" t="s">
        <v>369</v>
      </c>
      <c r="C113" s="186" t="s">
        <v>2430</v>
      </c>
      <c r="D113" s="265"/>
      <c r="E113" s="299"/>
      <c r="F113" s="266"/>
      <c r="G113" s="299"/>
      <c r="H113" s="44"/>
      <c r="I113" s="2"/>
      <c r="J113" s="2"/>
      <c r="K113" s="2"/>
      <c r="L113" s="43"/>
      <c r="M113" s="241"/>
      <c r="N113" s="241"/>
      <c r="O113" s="241"/>
      <c r="P113" s="241"/>
      <c r="Q113" s="241"/>
      <c r="R113" s="241"/>
      <c r="S113" s="241"/>
      <c r="T113" s="242"/>
      <c r="U113" s="305"/>
      <c r="V113" s="307"/>
      <c r="W113" s="310" t="s">
        <v>871</v>
      </c>
      <c r="X113" s="311"/>
      <c r="Y113" s="311"/>
      <c r="Z113" s="311"/>
      <c r="AA113" s="312"/>
      <c r="AB113" s="313" t="s">
        <v>870</v>
      </c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193" t="s">
        <v>810</v>
      </c>
      <c r="AM113" s="315">
        <f>AM110</f>
        <v>0.7</v>
      </c>
      <c r="AN113" s="316"/>
      <c r="AO113" s="44"/>
      <c r="AP113" s="130"/>
      <c r="AQ113" s="130"/>
      <c r="AR113" s="131"/>
      <c r="AS113" s="195">
        <f>ROUND(ROUND(ROUND(I107*S114,0)*$U$128,0)*AM113,0)-AO112</f>
        <v>253</v>
      </c>
      <c r="AT113" s="82"/>
    </row>
    <row r="114" spans="1:46" ht="17.2" customHeight="1" x14ac:dyDescent="0.3">
      <c r="A114" s="183">
        <v>21</v>
      </c>
      <c r="B114" s="184" t="s">
        <v>370</v>
      </c>
      <c r="C114" s="186" t="s">
        <v>2429</v>
      </c>
      <c r="D114" s="265"/>
      <c r="E114" s="299"/>
      <c r="F114" s="266"/>
      <c r="G114" s="299"/>
      <c r="H114" s="44"/>
      <c r="I114" s="2"/>
      <c r="J114" s="2"/>
      <c r="K114" s="2"/>
      <c r="L114" s="43"/>
      <c r="M114" s="11"/>
      <c r="N114" s="11"/>
      <c r="O114" s="11"/>
      <c r="P114" s="11"/>
      <c r="Q114" s="11"/>
      <c r="R114" s="126" t="s">
        <v>810</v>
      </c>
      <c r="S114" s="236">
        <f>S108</f>
        <v>0.96499999999999997</v>
      </c>
      <c r="T114" s="237"/>
      <c r="U114" s="305"/>
      <c r="V114" s="307"/>
      <c r="W114" s="319"/>
      <c r="X114" s="320"/>
      <c r="Y114" s="320"/>
      <c r="Z114" s="320"/>
      <c r="AA114" s="321"/>
      <c r="AB114" s="313" t="s">
        <v>868</v>
      </c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194" t="s">
        <v>810</v>
      </c>
      <c r="AM114" s="322">
        <f>AM111</f>
        <v>0.5</v>
      </c>
      <c r="AN114" s="323"/>
      <c r="AO114" s="42"/>
      <c r="AP114" s="149"/>
      <c r="AQ114" s="149"/>
      <c r="AR114" s="150"/>
      <c r="AS114" s="195">
        <f>ROUND(ROUND(ROUND(I107*S114,0)*$U$128,0)*AM114,0)-AO112</f>
        <v>180</v>
      </c>
      <c r="AT114" s="82"/>
    </row>
    <row r="115" spans="1:46" ht="17.2" customHeight="1" x14ac:dyDescent="0.3">
      <c r="A115" s="10">
        <v>21</v>
      </c>
      <c r="B115" s="12" t="s">
        <v>371</v>
      </c>
      <c r="C115" s="151" t="s">
        <v>2428</v>
      </c>
      <c r="D115" s="129"/>
      <c r="E115" s="131"/>
      <c r="F115" s="130"/>
      <c r="G115" s="131"/>
      <c r="H115" s="243" t="s">
        <v>910</v>
      </c>
      <c r="I115" s="239"/>
      <c r="J115" s="239"/>
      <c r="K115" s="239"/>
      <c r="L115" s="240"/>
      <c r="M115" s="34"/>
      <c r="N115" s="76"/>
      <c r="O115" s="76"/>
      <c r="P115" s="76"/>
      <c r="Q115" s="76"/>
      <c r="R115" s="76"/>
      <c r="S115" s="76"/>
      <c r="T115" s="103"/>
      <c r="U115" s="305"/>
      <c r="V115" s="307"/>
      <c r="W115" s="9"/>
      <c r="X115" s="30"/>
      <c r="Y115" s="105"/>
      <c r="Z115" s="63"/>
      <c r="AA115" s="7"/>
      <c r="AB115" s="34"/>
      <c r="AC115" s="34"/>
      <c r="AD115" s="53"/>
      <c r="AE115" s="53"/>
      <c r="AF115" s="34"/>
      <c r="AG115" s="34"/>
      <c r="AH115" s="34"/>
      <c r="AI115" s="34"/>
      <c r="AJ115" s="34"/>
      <c r="AK115" s="34"/>
      <c r="AL115" s="53"/>
      <c r="AM115" s="290"/>
      <c r="AN115" s="290"/>
      <c r="AO115" s="127"/>
      <c r="AP115" s="127"/>
      <c r="AQ115" s="127"/>
      <c r="AR115" s="128"/>
      <c r="AS115" s="178">
        <f>ROUND(I119*$U$128,0)</f>
        <v>362</v>
      </c>
      <c r="AT115" s="82"/>
    </row>
    <row r="116" spans="1:46" ht="17.2" customHeight="1" x14ac:dyDescent="0.3">
      <c r="A116" s="183">
        <v>21</v>
      </c>
      <c r="B116" s="184" t="s">
        <v>372</v>
      </c>
      <c r="C116" s="186" t="s">
        <v>2427</v>
      </c>
      <c r="D116" s="129"/>
      <c r="E116" s="131"/>
      <c r="F116" s="130"/>
      <c r="G116" s="131"/>
      <c r="H116" s="262"/>
      <c r="I116" s="241"/>
      <c r="J116" s="241"/>
      <c r="K116" s="241"/>
      <c r="L116" s="242"/>
      <c r="M116" s="140"/>
      <c r="N116" s="140"/>
      <c r="O116" s="140"/>
      <c r="P116" s="140"/>
      <c r="Q116" s="140"/>
      <c r="R116" s="140"/>
      <c r="S116" s="140"/>
      <c r="T116" s="83"/>
      <c r="U116" s="305"/>
      <c r="V116" s="307"/>
      <c r="W116" s="310" t="s">
        <v>871</v>
      </c>
      <c r="X116" s="311"/>
      <c r="Y116" s="311"/>
      <c r="Z116" s="311"/>
      <c r="AA116" s="311"/>
      <c r="AB116" s="313" t="s">
        <v>870</v>
      </c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187" t="s">
        <v>810</v>
      </c>
      <c r="AM116" s="317">
        <f>AM113</f>
        <v>0.7</v>
      </c>
      <c r="AN116" s="317"/>
      <c r="AO116" s="188"/>
      <c r="AP116" s="188"/>
      <c r="AQ116" s="188"/>
      <c r="AR116" s="189"/>
      <c r="AS116" s="190">
        <f>ROUND(ROUND(I119*$U$128,0)*AM116,0)</f>
        <v>253</v>
      </c>
      <c r="AT116" s="82"/>
    </row>
    <row r="117" spans="1:46" ht="17.2" customHeight="1" x14ac:dyDescent="0.3">
      <c r="A117" s="183">
        <v>21</v>
      </c>
      <c r="B117" s="184" t="s">
        <v>373</v>
      </c>
      <c r="C117" s="186" t="s">
        <v>2426</v>
      </c>
      <c r="D117" s="129"/>
      <c r="E117" s="131"/>
      <c r="F117" s="130"/>
      <c r="G117" s="131"/>
      <c r="H117" s="129"/>
      <c r="I117" s="130"/>
      <c r="J117" s="130"/>
      <c r="K117" s="130"/>
      <c r="L117" s="131"/>
      <c r="M117" s="140"/>
      <c r="N117" s="140"/>
      <c r="O117" s="140"/>
      <c r="P117" s="140"/>
      <c r="Q117" s="140"/>
      <c r="R117" s="140"/>
      <c r="S117" s="140"/>
      <c r="T117" s="83"/>
      <c r="U117" s="305"/>
      <c r="V117" s="307"/>
      <c r="W117" s="310"/>
      <c r="X117" s="311"/>
      <c r="Y117" s="311"/>
      <c r="Z117" s="311"/>
      <c r="AA117" s="311"/>
      <c r="AB117" s="313" t="s">
        <v>868</v>
      </c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187" t="s">
        <v>810</v>
      </c>
      <c r="AM117" s="317">
        <f>AM114</f>
        <v>0.5</v>
      </c>
      <c r="AN117" s="317"/>
      <c r="AO117" s="188"/>
      <c r="AP117" s="188"/>
      <c r="AQ117" s="188"/>
      <c r="AR117" s="189"/>
      <c r="AS117" s="190">
        <f>ROUND(ROUND(I119*$U$128,0)*AM117,0)</f>
        <v>181</v>
      </c>
      <c r="AT117" s="82"/>
    </row>
    <row r="118" spans="1:46" ht="17.2" customHeight="1" x14ac:dyDescent="0.3">
      <c r="A118" s="10">
        <v>21</v>
      </c>
      <c r="B118" s="12" t="s">
        <v>374</v>
      </c>
      <c r="C118" s="151" t="s">
        <v>2425</v>
      </c>
      <c r="D118" s="129"/>
      <c r="E118" s="131"/>
      <c r="F118" s="130"/>
      <c r="G118" s="131"/>
      <c r="H118" s="129"/>
      <c r="I118" s="130"/>
      <c r="J118" s="2"/>
      <c r="K118" s="140"/>
      <c r="L118" s="83"/>
      <c r="M118" s="239" t="s">
        <v>837</v>
      </c>
      <c r="N118" s="239"/>
      <c r="O118" s="239"/>
      <c r="P118" s="239"/>
      <c r="Q118" s="239"/>
      <c r="R118" s="239"/>
      <c r="S118" s="239"/>
      <c r="T118" s="240"/>
      <c r="U118" s="305"/>
      <c r="V118" s="307"/>
      <c r="W118" s="46"/>
      <c r="X118" s="47"/>
      <c r="Y118" s="7"/>
      <c r="Z118" s="7"/>
      <c r="AA118" s="7"/>
      <c r="AB118" s="34"/>
      <c r="AC118" s="34"/>
      <c r="AD118" s="53"/>
      <c r="AE118" s="53"/>
      <c r="AF118" s="34"/>
      <c r="AG118" s="34"/>
      <c r="AH118" s="34"/>
      <c r="AI118" s="34"/>
      <c r="AJ118" s="34"/>
      <c r="AK118" s="34"/>
      <c r="AL118" s="53"/>
      <c r="AM118" s="290"/>
      <c r="AN118" s="290"/>
      <c r="AO118" s="127"/>
      <c r="AP118" s="127"/>
      <c r="AQ118" s="127"/>
      <c r="AR118" s="128"/>
      <c r="AS118" s="178">
        <f>ROUND(ROUND(I119*S120,0)*$U$128,0)</f>
        <v>349</v>
      </c>
      <c r="AT118" s="82"/>
    </row>
    <row r="119" spans="1:46" ht="17.2" customHeight="1" x14ac:dyDescent="0.3">
      <c r="A119" s="183">
        <v>21</v>
      </c>
      <c r="B119" s="184" t="s">
        <v>375</v>
      </c>
      <c r="C119" s="186" t="s">
        <v>2424</v>
      </c>
      <c r="D119" s="129"/>
      <c r="E119" s="131"/>
      <c r="F119" s="130"/>
      <c r="G119" s="131"/>
      <c r="H119" s="129"/>
      <c r="I119" s="295">
        <f>'5療養介護(基本)'!I118</f>
        <v>517</v>
      </c>
      <c r="J119" s="295"/>
      <c r="K119" s="2" t="s">
        <v>809</v>
      </c>
      <c r="L119" s="131"/>
      <c r="M119" s="241"/>
      <c r="N119" s="241"/>
      <c r="O119" s="241"/>
      <c r="P119" s="241"/>
      <c r="Q119" s="241"/>
      <c r="R119" s="241"/>
      <c r="S119" s="241"/>
      <c r="T119" s="242"/>
      <c r="U119" s="305"/>
      <c r="V119" s="307"/>
      <c r="W119" s="310" t="s">
        <v>871</v>
      </c>
      <c r="X119" s="311"/>
      <c r="Y119" s="311"/>
      <c r="Z119" s="311"/>
      <c r="AA119" s="311"/>
      <c r="AB119" s="313" t="s">
        <v>870</v>
      </c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187" t="s">
        <v>810</v>
      </c>
      <c r="AM119" s="317">
        <f>AM116</f>
        <v>0.7</v>
      </c>
      <c r="AN119" s="317"/>
      <c r="AO119" s="188"/>
      <c r="AP119" s="188"/>
      <c r="AQ119" s="188"/>
      <c r="AR119" s="189"/>
      <c r="AS119" s="190">
        <f>ROUND(ROUND(ROUND(I119*S120,0)*$U$128,0)*AM119,0)</f>
        <v>244</v>
      </c>
      <c r="AT119" s="82"/>
    </row>
    <row r="120" spans="1:46" ht="17.2" customHeight="1" x14ac:dyDescent="0.3">
      <c r="A120" s="183">
        <v>21</v>
      </c>
      <c r="B120" s="184" t="s">
        <v>376</v>
      </c>
      <c r="C120" s="186" t="s">
        <v>2423</v>
      </c>
      <c r="D120" s="129"/>
      <c r="E120" s="131"/>
      <c r="F120" s="130"/>
      <c r="G120" s="131"/>
      <c r="H120" s="129"/>
      <c r="I120" s="120"/>
      <c r="J120" s="120"/>
      <c r="K120" s="120"/>
      <c r="L120" s="121"/>
      <c r="M120" s="11"/>
      <c r="N120" s="11"/>
      <c r="O120" s="11"/>
      <c r="P120" s="11"/>
      <c r="Q120" s="11"/>
      <c r="R120" s="126" t="s">
        <v>810</v>
      </c>
      <c r="S120" s="236">
        <f>S114</f>
        <v>0.96499999999999997</v>
      </c>
      <c r="T120" s="237"/>
      <c r="U120" s="305"/>
      <c r="V120" s="307"/>
      <c r="W120" s="310"/>
      <c r="X120" s="311"/>
      <c r="Y120" s="311"/>
      <c r="Z120" s="311"/>
      <c r="AA120" s="311"/>
      <c r="AB120" s="313" t="s">
        <v>868</v>
      </c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187" t="s">
        <v>810</v>
      </c>
      <c r="AM120" s="317">
        <f>AM117</f>
        <v>0.5</v>
      </c>
      <c r="AN120" s="317"/>
      <c r="AO120" s="191"/>
      <c r="AP120" s="191"/>
      <c r="AQ120" s="191"/>
      <c r="AR120" s="192"/>
      <c r="AS120" s="190">
        <f>ROUND(ROUND(ROUND(I119*S120,0)*$U$128,0)*AM120,0)</f>
        <v>175</v>
      </c>
      <c r="AT120" s="82"/>
    </row>
    <row r="121" spans="1:46" ht="17.2" customHeight="1" x14ac:dyDescent="0.3">
      <c r="A121" s="10">
        <v>21</v>
      </c>
      <c r="B121" s="12" t="s">
        <v>377</v>
      </c>
      <c r="C121" s="151" t="s">
        <v>2422</v>
      </c>
      <c r="D121" s="129"/>
      <c r="E121" s="131"/>
      <c r="F121" s="130"/>
      <c r="G121" s="131"/>
      <c r="H121" s="122"/>
      <c r="I121" s="120"/>
      <c r="J121" s="120"/>
      <c r="K121" s="120"/>
      <c r="L121" s="121"/>
      <c r="M121" s="34"/>
      <c r="N121" s="76"/>
      <c r="O121" s="76"/>
      <c r="P121" s="76"/>
      <c r="Q121" s="76"/>
      <c r="R121" s="76"/>
      <c r="S121" s="76"/>
      <c r="T121" s="103"/>
      <c r="U121" s="107"/>
      <c r="V121" s="307"/>
      <c r="W121" s="9"/>
      <c r="X121" s="30"/>
      <c r="Y121" s="105"/>
      <c r="Z121" s="63"/>
      <c r="AA121" s="7"/>
      <c r="AB121" s="7"/>
      <c r="AC121" s="7"/>
      <c r="AD121" s="59"/>
      <c r="AE121" s="59"/>
      <c r="AF121" s="7"/>
      <c r="AG121" s="7"/>
      <c r="AH121" s="7"/>
      <c r="AI121" s="7"/>
      <c r="AJ121" s="7"/>
      <c r="AK121" s="7"/>
      <c r="AL121" s="59"/>
      <c r="AM121" s="249"/>
      <c r="AN121" s="250"/>
      <c r="AO121" s="241" t="s">
        <v>877</v>
      </c>
      <c r="AP121" s="241"/>
      <c r="AQ121" s="241"/>
      <c r="AR121" s="242"/>
      <c r="AS121" s="167">
        <f>ROUND(I119*$U$128,0)-AO124</f>
        <v>357</v>
      </c>
      <c r="AT121" s="82"/>
    </row>
    <row r="122" spans="1:46" ht="17.2" customHeight="1" x14ac:dyDescent="0.3">
      <c r="A122" s="183">
        <v>21</v>
      </c>
      <c r="B122" s="184" t="s">
        <v>378</v>
      </c>
      <c r="C122" s="186" t="s">
        <v>2421</v>
      </c>
      <c r="D122" s="129"/>
      <c r="E122" s="131"/>
      <c r="F122" s="130"/>
      <c r="G122" s="131"/>
      <c r="H122" s="122"/>
      <c r="I122" s="120"/>
      <c r="J122" s="120"/>
      <c r="K122" s="120"/>
      <c r="L122" s="121"/>
      <c r="M122" s="140"/>
      <c r="N122" s="140"/>
      <c r="O122" s="140"/>
      <c r="P122" s="140"/>
      <c r="Q122" s="140"/>
      <c r="R122" s="140"/>
      <c r="S122" s="140"/>
      <c r="T122" s="83"/>
      <c r="U122" s="107"/>
      <c r="V122" s="307"/>
      <c r="W122" s="310" t="s">
        <v>871</v>
      </c>
      <c r="X122" s="311"/>
      <c r="Y122" s="311"/>
      <c r="Z122" s="311"/>
      <c r="AA122" s="312"/>
      <c r="AB122" s="313" t="s">
        <v>870</v>
      </c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193" t="s">
        <v>810</v>
      </c>
      <c r="AM122" s="315">
        <f>AM119</f>
        <v>0.7</v>
      </c>
      <c r="AN122" s="316"/>
      <c r="AO122" s="262"/>
      <c r="AP122" s="241"/>
      <c r="AQ122" s="241"/>
      <c r="AR122" s="242"/>
      <c r="AS122" s="195">
        <f>ROUND(ROUND(I119*$U$128,0)*AM122,0)-AO124</f>
        <v>248</v>
      </c>
      <c r="AT122" s="82"/>
    </row>
    <row r="123" spans="1:46" ht="17.2" customHeight="1" x14ac:dyDescent="0.3">
      <c r="A123" s="183">
        <v>21</v>
      </c>
      <c r="B123" s="184" t="s">
        <v>379</v>
      </c>
      <c r="C123" s="186" t="s">
        <v>2420</v>
      </c>
      <c r="D123" s="129"/>
      <c r="E123" s="131"/>
      <c r="F123" s="130"/>
      <c r="G123" s="131"/>
      <c r="H123" s="122"/>
      <c r="I123" s="120"/>
      <c r="J123" s="120"/>
      <c r="K123" s="120"/>
      <c r="L123" s="121"/>
      <c r="M123" s="140"/>
      <c r="N123" s="140"/>
      <c r="O123" s="140"/>
      <c r="P123" s="140"/>
      <c r="Q123" s="140"/>
      <c r="R123" s="140"/>
      <c r="S123" s="140"/>
      <c r="T123" s="83"/>
      <c r="U123" s="107"/>
      <c r="V123" s="307"/>
      <c r="W123" s="310"/>
      <c r="X123" s="311"/>
      <c r="Y123" s="311"/>
      <c r="Z123" s="311"/>
      <c r="AA123" s="312"/>
      <c r="AB123" s="313" t="s">
        <v>868</v>
      </c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187" t="s">
        <v>810</v>
      </c>
      <c r="AM123" s="317">
        <f>AM120</f>
        <v>0.5</v>
      </c>
      <c r="AN123" s="318"/>
      <c r="AO123" s="134"/>
      <c r="AP123" s="130"/>
      <c r="AQ123" s="130"/>
      <c r="AR123" s="131"/>
      <c r="AS123" s="195">
        <f>ROUND(ROUND(I119*$U$128,0)*AM123,0)-AO124</f>
        <v>176</v>
      </c>
      <c r="AT123" s="82"/>
    </row>
    <row r="124" spans="1:46" ht="17.2" customHeight="1" x14ac:dyDescent="0.3">
      <c r="A124" s="10">
        <v>21</v>
      </c>
      <c r="B124" s="12" t="s">
        <v>380</v>
      </c>
      <c r="C124" s="151" t="s">
        <v>2419</v>
      </c>
      <c r="D124" s="129"/>
      <c r="E124" s="131"/>
      <c r="F124" s="130"/>
      <c r="G124" s="131"/>
      <c r="H124" s="122"/>
      <c r="I124" s="120"/>
      <c r="J124" s="120"/>
      <c r="K124" s="120"/>
      <c r="L124" s="121"/>
      <c r="M124" s="239" t="s">
        <v>837</v>
      </c>
      <c r="N124" s="239"/>
      <c r="O124" s="239"/>
      <c r="P124" s="239"/>
      <c r="Q124" s="239"/>
      <c r="R124" s="239"/>
      <c r="S124" s="239"/>
      <c r="T124" s="240"/>
      <c r="U124" s="107"/>
      <c r="V124" s="307"/>
      <c r="W124" s="46"/>
      <c r="X124" s="47"/>
      <c r="Y124" s="7"/>
      <c r="Z124" s="7"/>
      <c r="AA124" s="7"/>
      <c r="AB124" s="7"/>
      <c r="AC124" s="7"/>
      <c r="AD124" s="59"/>
      <c r="AE124" s="59"/>
      <c r="AF124" s="7"/>
      <c r="AG124" s="7"/>
      <c r="AH124" s="7"/>
      <c r="AI124" s="7"/>
      <c r="AJ124" s="7"/>
      <c r="AK124" s="7"/>
      <c r="AL124" s="59"/>
      <c r="AM124" s="249"/>
      <c r="AN124" s="250"/>
      <c r="AO124" s="36">
        <f>AO112</f>
        <v>5</v>
      </c>
      <c r="AP124" s="69" t="s">
        <v>873</v>
      </c>
      <c r="AQ124" s="130"/>
      <c r="AR124" s="131"/>
      <c r="AS124" s="167">
        <f>ROUND(ROUND(I119*S126,0)*$U$128,0)-AO124</f>
        <v>344</v>
      </c>
      <c r="AT124" s="82"/>
    </row>
    <row r="125" spans="1:46" ht="17.2" customHeight="1" x14ac:dyDescent="0.3">
      <c r="A125" s="183">
        <v>21</v>
      </c>
      <c r="B125" s="184" t="s">
        <v>381</v>
      </c>
      <c r="C125" s="186" t="s">
        <v>2418</v>
      </c>
      <c r="D125" s="129"/>
      <c r="E125" s="131"/>
      <c r="F125" s="130"/>
      <c r="G125" s="131"/>
      <c r="H125" s="122"/>
      <c r="I125" s="120"/>
      <c r="J125" s="120"/>
      <c r="K125" s="120"/>
      <c r="L125" s="121"/>
      <c r="M125" s="241"/>
      <c r="N125" s="241"/>
      <c r="O125" s="241"/>
      <c r="P125" s="241"/>
      <c r="Q125" s="241"/>
      <c r="R125" s="241"/>
      <c r="S125" s="241"/>
      <c r="T125" s="242"/>
      <c r="U125" s="107"/>
      <c r="V125" s="307"/>
      <c r="W125" s="310" t="s">
        <v>871</v>
      </c>
      <c r="X125" s="311"/>
      <c r="Y125" s="311"/>
      <c r="Z125" s="311"/>
      <c r="AA125" s="312"/>
      <c r="AB125" s="313" t="s">
        <v>870</v>
      </c>
      <c r="AC125" s="314"/>
      <c r="AD125" s="314"/>
      <c r="AE125" s="314"/>
      <c r="AF125" s="314"/>
      <c r="AG125" s="314"/>
      <c r="AH125" s="314"/>
      <c r="AI125" s="314"/>
      <c r="AJ125" s="314"/>
      <c r="AK125" s="314"/>
      <c r="AL125" s="193" t="s">
        <v>810</v>
      </c>
      <c r="AM125" s="315">
        <f>AM122</f>
        <v>0.7</v>
      </c>
      <c r="AN125" s="316"/>
      <c r="AO125" s="44"/>
      <c r="AP125" s="130"/>
      <c r="AQ125" s="130"/>
      <c r="AR125" s="131"/>
      <c r="AS125" s="195">
        <f>ROUND(ROUND(ROUND(I119*S126,0)*$U$128,0)*AM125,0)-AO124</f>
        <v>239</v>
      </c>
      <c r="AT125" s="82"/>
    </row>
    <row r="126" spans="1:46" ht="17.2" customHeight="1" x14ac:dyDescent="0.3">
      <c r="A126" s="183">
        <v>21</v>
      </c>
      <c r="B126" s="184" t="s">
        <v>382</v>
      </c>
      <c r="C126" s="186" t="s">
        <v>2417</v>
      </c>
      <c r="D126" s="129"/>
      <c r="E126" s="131"/>
      <c r="F126" s="130"/>
      <c r="G126" s="131"/>
      <c r="H126" s="122"/>
      <c r="I126" s="120"/>
      <c r="J126" s="120"/>
      <c r="K126" s="120"/>
      <c r="L126" s="121"/>
      <c r="M126" s="11"/>
      <c r="N126" s="11"/>
      <c r="O126" s="11"/>
      <c r="P126" s="11"/>
      <c r="Q126" s="11"/>
      <c r="R126" s="126" t="s">
        <v>810</v>
      </c>
      <c r="S126" s="236">
        <f>S120</f>
        <v>0.96499999999999997</v>
      </c>
      <c r="T126" s="237"/>
      <c r="U126" s="107"/>
      <c r="V126" s="307"/>
      <c r="W126" s="319"/>
      <c r="X126" s="320"/>
      <c r="Y126" s="320"/>
      <c r="Z126" s="320"/>
      <c r="AA126" s="321"/>
      <c r="AB126" s="313" t="s">
        <v>868</v>
      </c>
      <c r="AC126" s="314"/>
      <c r="AD126" s="314"/>
      <c r="AE126" s="314"/>
      <c r="AF126" s="314"/>
      <c r="AG126" s="314"/>
      <c r="AH126" s="314"/>
      <c r="AI126" s="314"/>
      <c r="AJ126" s="314"/>
      <c r="AK126" s="314"/>
      <c r="AL126" s="194" t="s">
        <v>810</v>
      </c>
      <c r="AM126" s="322">
        <f>AM123</f>
        <v>0.5</v>
      </c>
      <c r="AN126" s="323"/>
      <c r="AO126" s="42"/>
      <c r="AP126" s="149"/>
      <c r="AQ126" s="149"/>
      <c r="AR126" s="150"/>
      <c r="AS126" s="195">
        <f>ROUND(ROUND(ROUND(I119*S126,0)*$U$128,0)*AM126,0)-AO124</f>
        <v>170</v>
      </c>
      <c r="AT126" s="82"/>
    </row>
    <row r="127" spans="1:46" ht="17.2" customHeight="1" x14ac:dyDescent="0.3">
      <c r="A127" s="10">
        <v>21</v>
      </c>
      <c r="B127" s="12" t="s">
        <v>383</v>
      </c>
      <c r="C127" s="151" t="s">
        <v>2416</v>
      </c>
      <c r="D127" s="129"/>
      <c r="E127" s="131"/>
      <c r="F127" s="130"/>
      <c r="G127" s="131"/>
      <c r="H127" s="243" t="s">
        <v>897</v>
      </c>
      <c r="I127" s="239"/>
      <c r="J127" s="239"/>
      <c r="K127" s="239"/>
      <c r="L127" s="240"/>
      <c r="M127" s="34"/>
      <c r="N127" s="76"/>
      <c r="O127" s="76"/>
      <c r="P127" s="76"/>
      <c r="Q127" s="76"/>
      <c r="R127" s="76"/>
      <c r="S127" s="76"/>
      <c r="T127" s="103"/>
      <c r="U127" s="296" t="s">
        <v>810</v>
      </c>
      <c r="V127" s="303"/>
      <c r="W127" s="9"/>
      <c r="X127" s="30"/>
      <c r="Y127" s="105"/>
      <c r="Z127" s="63"/>
      <c r="AA127" s="7"/>
      <c r="AB127" s="34"/>
      <c r="AC127" s="34"/>
      <c r="AD127" s="53"/>
      <c r="AE127" s="53"/>
      <c r="AF127" s="34"/>
      <c r="AG127" s="34"/>
      <c r="AH127" s="34"/>
      <c r="AI127" s="34"/>
      <c r="AJ127" s="34"/>
      <c r="AK127" s="34"/>
      <c r="AL127" s="53"/>
      <c r="AM127" s="290"/>
      <c r="AN127" s="290"/>
      <c r="AO127" s="127"/>
      <c r="AP127" s="127"/>
      <c r="AQ127" s="127"/>
      <c r="AR127" s="128"/>
      <c r="AS127" s="178">
        <f>ROUND(I131*$U$128,0)</f>
        <v>342</v>
      </c>
      <c r="AT127" s="82"/>
    </row>
    <row r="128" spans="1:46" ht="17.2" customHeight="1" x14ac:dyDescent="0.3">
      <c r="A128" s="183">
        <v>21</v>
      </c>
      <c r="B128" s="184" t="s">
        <v>384</v>
      </c>
      <c r="C128" s="186" t="s">
        <v>2415</v>
      </c>
      <c r="D128" s="129"/>
      <c r="E128" s="131"/>
      <c r="F128" s="130"/>
      <c r="G128" s="131"/>
      <c r="H128" s="262"/>
      <c r="I128" s="241"/>
      <c r="J128" s="241"/>
      <c r="K128" s="241"/>
      <c r="L128" s="242"/>
      <c r="M128" s="140"/>
      <c r="N128" s="140"/>
      <c r="O128" s="140"/>
      <c r="P128" s="140"/>
      <c r="Q128" s="140"/>
      <c r="R128" s="140"/>
      <c r="S128" s="140"/>
      <c r="T128" s="83"/>
      <c r="U128" s="287">
        <f>U80</f>
        <v>0.7</v>
      </c>
      <c r="V128" s="288"/>
      <c r="W128" s="310" t="s">
        <v>871</v>
      </c>
      <c r="X128" s="311"/>
      <c r="Y128" s="311"/>
      <c r="Z128" s="311"/>
      <c r="AA128" s="311"/>
      <c r="AB128" s="313" t="s">
        <v>870</v>
      </c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187" t="s">
        <v>810</v>
      </c>
      <c r="AM128" s="317">
        <f>AM125</f>
        <v>0.7</v>
      </c>
      <c r="AN128" s="317"/>
      <c r="AO128" s="188"/>
      <c r="AP128" s="188"/>
      <c r="AQ128" s="188"/>
      <c r="AR128" s="189"/>
      <c r="AS128" s="190">
        <f>ROUND(ROUND(I131*$U$128,0)*AM128,0)</f>
        <v>239</v>
      </c>
      <c r="AT128" s="82"/>
    </row>
    <row r="129" spans="1:46" ht="17.2" customHeight="1" x14ac:dyDescent="0.3">
      <c r="A129" s="183">
        <v>21</v>
      </c>
      <c r="B129" s="184" t="s">
        <v>385</v>
      </c>
      <c r="C129" s="186" t="s">
        <v>2414</v>
      </c>
      <c r="D129" s="129"/>
      <c r="E129" s="131"/>
      <c r="F129" s="130"/>
      <c r="G129" s="131"/>
      <c r="H129" s="44"/>
      <c r="I129" s="2"/>
      <c r="J129" s="2"/>
      <c r="K129" s="2"/>
      <c r="L129" s="43"/>
      <c r="M129" s="140"/>
      <c r="N129" s="140"/>
      <c r="O129" s="140"/>
      <c r="P129" s="140"/>
      <c r="Q129" s="140"/>
      <c r="R129" s="140"/>
      <c r="S129" s="140"/>
      <c r="T129" s="83"/>
      <c r="U129" s="156"/>
      <c r="V129" s="158"/>
      <c r="W129" s="310"/>
      <c r="X129" s="311"/>
      <c r="Y129" s="311"/>
      <c r="Z129" s="311"/>
      <c r="AA129" s="311"/>
      <c r="AB129" s="313" t="s">
        <v>868</v>
      </c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187" t="s">
        <v>810</v>
      </c>
      <c r="AM129" s="317">
        <f>AM126</f>
        <v>0.5</v>
      </c>
      <c r="AN129" s="317"/>
      <c r="AO129" s="188"/>
      <c r="AP129" s="188"/>
      <c r="AQ129" s="188"/>
      <c r="AR129" s="189"/>
      <c r="AS129" s="190">
        <f>ROUND(ROUND(I131*$U$128,0)*AM129,0)</f>
        <v>171</v>
      </c>
      <c r="AT129" s="82"/>
    </row>
    <row r="130" spans="1:46" ht="17.2" customHeight="1" x14ac:dyDescent="0.3">
      <c r="A130" s="10">
        <v>21</v>
      </c>
      <c r="B130" s="12" t="s">
        <v>386</v>
      </c>
      <c r="C130" s="151" t="s">
        <v>2413</v>
      </c>
      <c r="D130" s="129"/>
      <c r="E130" s="131"/>
      <c r="F130" s="130"/>
      <c r="G130" s="131"/>
      <c r="H130" s="44"/>
      <c r="I130" s="2"/>
      <c r="J130" s="2"/>
      <c r="K130" s="140"/>
      <c r="L130" s="83"/>
      <c r="M130" s="239" t="s">
        <v>837</v>
      </c>
      <c r="N130" s="239"/>
      <c r="O130" s="239"/>
      <c r="P130" s="239"/>
      <c r="Q130" s="239"/>
      <c r="R130" s="239"/>
      <c r="S130" s="239"/>
      <c r="T130" s="240"/>
      <c r="U130" s="156"/>
      <c r="V130" s="158"/>
      <c r="W130" s="46"/>
      <c r="X130" s="47"/>
      <c r="Y130" s="7"/>
      <c r="Z130" s="7"/>
      <c r="AA130" s="7"/>
      <c r="AB130" s="34"/>
      <c r="AC130" s="34"/>
      <c r="AD130" s="53"/>
      <c r="AE130" s="53"/>
      <c r="AF130" s="34"/>
      <c r="AG130" s="34"/>
      <c r="AH130" s="34"/>
      <c r="AI130" s="34"/>
      <c r="AJ130" s="34"/>
      <c r="AK130" s="34"/>
      <c r="AL130" s="53"/>
      <c r="AM130" s="290"/>
      <c r="AN130" s="290"/>
      <c r="AO130" s="127"/>
      <c r="AP130" s="127"/>
      <c r="AQ130" s="127"/>
      <c r="AR130" s="128"/>
      <c r="AS130" s="178">
        <f>ROUND(ROUND(I131*S132,0)*$U$128,0)</f>
        <v>330</v>
      </c>
      <c r="AT130" s="82"/>
    </row>
    <row r="131" spans="1:46" ht="17.2" customHeight="1" x14ac:dyDescent="0.3">
      <c r="A131" s="183">
        <v>21</v>
      </c>
      <c r="B131" s="184" t="s">
        <v>387</v>
      </c>
      <c r="C131" s="186" t="s">
        <v>2412</v>
      </c>
      <c r="D131" s="129"/>
      <c r="E131" s="131"/>
      <c r="F131" s="130"/>
      <c r="G131" s="131"/>
      <c r="H131" s="44"/>
      <c r="I131" s="295">
        <f>'5療養介護(基本)'!I130</f>
        <v>488</v>
      </c>
      <c r="J131" s="295"/>
      <c r="K131" s="2" t="s">
        <v>809</v>
      </c>
      <c r="L131" s="43"/>
      <c r="M131" s="241"/>
      <c r="N131" s="241"/>
      <c r="O131" s="241"/>
      <c r="P131" s="241"/>
      <c r="Q131" s="241"/>
      <c r="R131" s="241"/>
      <c r="S131" s="241"/>
      <c r="T131" s="242"/>
      <c r="U131" s="156"/>
      <c r="V131" s="158"/>
      <c r="W131" s="310" t="s">
        <v>871</v>
      </c>
      <c r="X131" s="311"/>
      <c r="Y131" s="311"/>
      <c r="Z131" s="311"/>
      <c r="AA131" s="311"/>
      <c r="AB131" s="313" t="s">
        <v>870</v>
      </c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187" t="s">
        <v>810</v>
      </c>
      <c r="AM131" s="317">
        <f>AM128</f>
        <v>0.7</v>
      </c>
      <c r="AN131" s="317"/>
      <c r="AO131" s="188"/>
      <c r="AP131" s="188"/>
      <c r="AQ131" s="188"/>
      <c r="AR131" s="189"/>
      <c r="AS131" s="190">
        <f>ROUND(ROUND(ROUND(I131*S132,0)*$U$128,0)*AM131,0)</f>
        <v>231</v>
      </c>
      <c r="AT131" s="82"/>
    </row>
    <row r="132" spans="1:46" ht="17.2" customHeight="1" x14ac:dyDescent="0.3">
      <c r="A132" s="183">
        <v>21</v>
      </c>
      <c r="B132" s="184" t="s">
        <v>388</v>
      </c>
      <c r="C132" s="186" t="s">
        <v>2411</v>
      </c>
      <c r="D132" s="129"/>
      <c r="E132" s="131"/>
      <c r="F132" s="130"/>
      <c r="G132" s="131"/>
      <c r="H132" s="44"/>
      <c r="I132" s="2"/>
      <c r="J132" s="2"/>
      <c r="K132" s="2"/>
      <c r="L132" s="43"/>
      <c r="M132" s="11"/>
      <c r="N132" s="11"/>
      <c r="O132" s="11"/>
      <c r="P132" s="11"/>
      <c r="Q132" s="11"/>
      <c r="R132" s="126" t="s">
        <v>810</v>
      </c>
      <c r="S132" s="236">
        <f>S126</f>
        <v>0.96499999999999997</v>
      </c>
      <c r="T132" s="237"/>
      <c r="U132" s="156"/>
      <c r="V132" s="158"/>
      <c r="W132" s="310"/>
      <c r="X132" s="311"/>
      <c r="Y132" s="311"/>
      <c r="Z132" s="311"/>
      <c r="AA132" s="311"/>
      <c r="AB132" s="313" t="s">
        <v>868</v>
      </c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187" t="s">
        <v>810</v>
      </c>
      <c r="AM132" s="317">
        <f>AM129</f>
        <v>0.5</v>
      </c>
      <c r="AN132" s="317"/>
      <c r="AO132" s="191"/>
      <c r="AP132" s="191"/>
      <c r="AQ132" s="191"/>
      <c r="AR132" s="192"/>
      <c r="AS132" s="190">
        <f>ROUND(ROUND(ROUND(I131*S132,0)*$U$128,0)*AM132,0)</f>
        <v>165</v>
      </c>
      <c r="AT132" s="82"/>
    </row>
    <row r="133" spans="1:46" ht="17.2" customHeight="1" x14ac:dyDescent="0.3">
      <c r="A133" s="10">
        <v>21</v>
      </c>
      <c r="B133" s="12" t="s">
        <v>389</v>
      </c>
      <c r="C133" s="151" t="s">
        <v>2410</v>
      </c>
      <c r="D133" s="129"/>
      <c r="E133" s="131"/>
      <c r="F133" s="130"/>
      <c r="G133" s="131"/>
      <c r="H133" s="44"/>
      <c r="I133" s="2"/>
      <c r="J133" s="2"/>
      <c r="K133" s="2"/>
      <c r="L133" s="43"/>
      <c r="M133" s="34"/>
      <c r="N133" s="76"/>
      <c r="O133" s="76"/>
      <c r="P133" s="76"/>
      <c r="Q133" s="76"/>
      <c r="R133" s="76"/>
      <c r="S133" s="76"/>
      <c r="T133" s="103"/>
      <c r="U133" s="156"/>
      <c r="V133" s="158"/>
      <c r="W133" s="9"/>
      <c r="X133" s="30"/>
      <c r="Y133" s="105"/>
      <c r="Z133" s="63"/>
      <c r="AA133" s="7"/>
      <c r="AB133" s="7"/>
      <c r="AC133" s="7"/>
      <c r="AD133" s="59"/>
      <c r="AE133" s="59"/>
      <c r="AF133" s="7"/>
      <c r="AG133" s="7"/>
      <c r="AH133" s="7"/>
      <c r="AI133" s="7"/>
      <c r="AJ133" s="7"/>
      <c r="AK133" s="7"/>
      <c r="AL133" s="59"/>
      <c r="AM133" s="249"/>
      <c r="AN133" s="250"/>
      <c r="AO133" s="241" t="s">
        <v>877</v>
      </c>
      <c r="AP133" s="241"/>
      <c r="AQ133" s="241"/>
      <c r="AR133" s="242"/>
      <c r="AS133" s="167">
        <f>ROUND(I131*$U$128,0)-AO136</f>
        <v>337</v>
      </c>
      <c r="AT133" s="82"/>
    </row>
    <row r="134" spans="1:46" ht="17.2" customHeight="1" x14ac:dyDescent="0.3">
      <c r="A134" s="183">
        <v>21</v>
      </c>
      <c r="B134" s="184" t="s">
        <v>390</v>
      </c>
      <c r="C134" s="186" t="s">
        <v>2409</v>
      </c>
      <c r="D134" s="129"/>
      <c r="E134" s="131"/>
      <c r="F134" s="130"/>
      <c r="G134" s="131"/>
      <c r="H134" s="44"/>
      <c r="I134" s="2"/>
      <c r="J134" s="2"/>
      <c r="K134" s="2"/>
      <c r="L134" s="43"/>
      <c r="M134" s="140"/>
      <c r="N134" s="140"/>
      <c r="O134" s="140"/>
      <c r="P134" s="140"/>
      <c r="Q134" s="140"/>
      <c r="R134" s="140"/>
      <c r="S134" s="140"/>
      <c r="T134" s="83"/>
      <c r="U134" s="156"/>
      <c r="V134" s="158"/>
      <c r="W134" s="310" t="s">
        <v>871</v>
      </c>
      <c r="X134" s="311"/>
      <c r="Y134" s="311"/>
      <c r="Z134" s="311"/>
      <c r="AA134" s="312"/>
      <c r="AB134" s="313" t="s">
        <v>870</v>
      </c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193" t="s">
        <v>810</v>
      </c>
      <c r="AM134" s="315">
        <f>AM131</f>
        <v>0.7</v>
      </c>
      <c r="AN134" s="316"/>
      <c r="AO134" s="262"/>
      <c r="AP134" s="241"/>
      <c r="AQ134" s="241"/>
      <c r="AR134" s="242"/>
      <c r="AS134" s="195">
        <f>ROUND(ROUND(I131*$U$128,0)*AM134,0)-AO136</f>
        <v>234</v>
      </c>
      <c r="AT134" s="82"/>
    </row>
    <row r="135" spans="1:46" ht="17.2" customHeight="1" x14ac:dyDescent="0.3">
      <c r="A135" s="183">
        <v>21</v>
      </c>
      <c r="B135" s="184" t="s">
        <v>391</v>
      </c>
      <c r="C135" s="186" t="s">
        <v>2408</v>
      </c>
      <c r="D135" s="129"/>
      <c r="E135" s="131"/>
      <c r="F135" s="130"/>
      <c r="G135" s="131"/>
      <c r="H135" s="44"/>
      <c r="I135" s="2"/>
      <c r="J135" s="2"/>
      <c r="K135" s="2"/>
      <c r="L135" s="43"/>
      <c r="M135" s="140"/>
      <c r="N135" s="140"/>
      <c r="O135" s="140"/>
      <c r="P135" s="140"/>
      <c r="Q135" s="140"/>
      <c r="R135" s="140"/>
      <c r="S135" s="140"/>
      <c r="T135" s="83"/>
      <c r="U135" s="156"/>
      <c r="V135" s="158"/>
      <c r="W135" s="310"/>
      <c r="X135" s="311"/>
      <c r="Y135" s="311"/>
      <c r="Z135" s="311"/>
      <c r="AA135" s="312"/>
      <c r="AB135" s="313" t="s">
        <v>868</v>
      </c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187" t="s">
        <v>810</v>
      </c>
      <c r="AM135" s="317">
        <f>AM132</f>
        <v>0.5</v>
      </c>
      <c r="AN135" s="318"/>
      <c r="AO135" s="134"/>
      <c r="AP135" s="130"/>
      <c r="AQ135" s="130"/>
      <c r="AR135" s="131"/>
      <c r="AS135" s="195">
        <f>ROUND(ROUND(I131*$U$128,0)*AM135,0)-AO136</f>
        <v>166</v>
      </c>
      <c r="AT135" s="82"/>
    </row>
    <row r="136" spans="1:46" ht="17.2" customHeight="1" x14ac:dyDescent="0.3">
      <c r="A136" s="10">
        <v>21</v>
      </c>
      <c r="B136" s="12" t="s">
        <v>392</v>
      </c>
      <c r="C136" s="151" t="s">
        <v>2407</v>
      </c>
      <c r="D136" s="129"/>
      <c r="E136" s="131"/>
      <c r="F136" s="130"/>
      <c r="G136" s="131"/>
      <c r="H136" s="44"/>
      <c r="I136" s="2"/>
      <c r="J136" s="36"/>
      <c r="K136" s="36"/>
      <c r="L136" s="43"/>
      <c r="M136" s="239" t="s">
        <v>837</v>
      </c>
      <c r="N136" s="239"/>
      <c r="O136" s="239"/>
      <c r="P136" s="239"/>
      <c r="Q136" s="239"/>
      <c r="R136" s="239"/>
      <c r="S136" s="239"/>
      <c r="T136" s="240"/>
      <c r="U136" s="156"/>
      <c r="V136" s="158"/>
      <c r="W136" s="46"/>
      <c r="X136" s="47"/>
      <c r="Y136" s="7"/>
      <c r="Z136" s="7"/>
      <c r="AA136" s="7"/>
      <c r="AB136" s="7"/>
      <c r="AC136" s="7"/>
      <c r="AD136" s="59"/>
      <c r="AE136" s="59"/>
      <c r="AF136" s="7"/>
      <c r="AG136" s="7"/>
      <c r="AH136" s="7"/>
      <c r="AI136" s="7"/>
      <c r="AJ136" s="7"/>
      <c r="AK136" s="7"/>
      <c r="AL136" s="59"/>
      <c r="AM136" s="249"/>
      <c r="AN136" s="250"/>
      <c r="AO136" s="36">
        <f>AO124</f>
        <v>5</v>
      </c>
      <c r="AP136" s="69" t="s">
        <v>873</v>
      </c>
      <c r="AQ136" s="130"/>
      <c r="AR136" s="131"/>
      <c r="AS136" s="167">
        <f>ROUND(ROUND(I131*S138,0)*$U$128,0)-AO136</f>
        <v>325</v>
      </c>
      <c r="AT136" s="82"/>
    </row>
    <row r="137" spans="1:46" ht="17.2" customHeight="1" x14ac:dyDescent="0.3">
      <c r="A137" s="183">
        <v>21</v>
      </c>
      <c r="B137" s="184" t="s">
        <v>393</v>
      </c>
      <c r="C137" s="186" t="s">
        <v>2406</v>
      </c>
      <c r="D137" s="129"/>
      <c r="E137" s="131"/>
      <c r="F137" s="130"/>
      <c r="G137" s="131"/>
      <c r="H137" s="44"/>
      <c r="I137" s="2"/>
      <c r="J137" s="2"/>
      <c r="K137" s="2"/>
      <c r="L137" s="43"/>
      <c r="M137" s="241"/>
      <c r="N137" s="241"/>
      <c r="O137" s="241"/>
      <c r="P137" s="241"/>
      <c r="Q137" s="241"/>
      <c r="R137" s="241"/>
      <c r="S137" s="241"/>
      <c r="T137" s="242"/>
      <c r="U137" s="156"/>
      <c r="V137" s="158"/>
      <c r="W137" s="310" t="s">
        <v>871</v>
      </c>
      <c r="X137" s="311"/>
      <c r="Y137" s="311"/>
      <c r="Z137" s="311"/>
      <c r="AA137" s="312"/>
      <c r="AB137" s="313" t="s">
        <v>870</v>
      </c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193" t="s">
        <v>810</v>
      </c>
      <c r="AM137" s="315">
        <f>AM134</f>
        <v>0.7</v>
      </c>
      <c r="AN137" s="316"/>
      <c r="AO137" s="44"/>
      <c r="AP137" s="130"/>
      <c r="AQ137" s="130"/>
      <c r="AR137" s="131"/>
      <c r="AS137" s="195">
        <f>ROUND(ROUND(ROUND(I131*S138,0)*$U$128,0)*AM137,0)-AO136</f>
        <v>226</v>
      </c>
      <c r="AT137" s="82"/>
    </row>
    <row r="138" spans="1:46" ht="17.2" customHeight="1" x14ac:dyDescent="0.3">
      <c r="A138" s="183">
        <v>21</v>
      </c>
      <c r="B138" s="184" t="s">
        <v>394</v>
      </c>
      <c r="C138" s="186" t="s">
        <v>2405</v>
      </c>
      <c r="D138" s="129"/>
      <c r="E138" s="131"/>
      <c r="F138" s="130"/>
      <c r="G138" s="131"/>
      <c r="H138" s="44"/>
      <c r="I138" s="2"/>
      <c r="J138" s="2"/>
      <c r="K138" s="2"/>
      <c r="L138" s="43"/>
      <c r="M138" s="11"/>
      <c r="N138" s="11"/>
      <c r="O138" s="11"/>
      <c r="P138" s="11"/>
      <c r="Q138" s="11"/>
      <c r="R138" s="126" t="s">
        <v>810</v>
      </c>
      <c r="S138" s="236">
        <f>S132</f>
        <v>0.96499999999999997</v>
      </c>
      <c r="T138" s="237"/>
      <c r="U138" s="156"/>
      <c r="V138" s="158"/>
      <c r="W138" s="319"/>
      <c r="X138" s="320"/>
      <c r="Y138" s="320"/>
      <c r="Z138" s="320"/>
      <c r="AA138" s="321"/>
      <c r="AB138" s="313" t="s">
        <v>868</v>
      </c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194" t="s">
        <v>810</v>
      </c>
      <c r="AM138" s="322">
        <f>AM135</f>
        <v>0.5</v>
      </c>
      <c r="AN138" s="323"/>
      <c r="AO138" s="42"/>
      <c r="AP138" s="149"/>
      <c r="AQ138" s="149"/>
      <c r="AR138" s="150"/>
      <c r="AS138" s="195">
        <f>ROUND(ROUND(ROUND(I131*S138,0)*$U$128,0)*AM138,0)-AO136</f>
        <v>160</v>
      </c>
      <c r="AT138" s="82"/>
    </row>
    <row r="139" spans="1:46" ht="17.2" customHeight="1" x14ac:dyDescent="0.3">
      <c r="A139" s="10">
        <v>21</v>
      </c>
      <c r="B139" s="12" t="s">
        <v>395</v>
      </c>
      <c r="C139" s="151" t="s">
        <v>2404</v>
      </c>
      <c r="D139" s="129"/>
      <c r="E139" s="131"/>
      <c r="F139" s="130"/>
      <c r="G139" s="131"/>
      <c r="H139" s="243" t="s">
        <v>884</v>
      </c>
      <c r="I139" s="239"/>
      <c r="J139" s="239"/>
      <c r="K139" s="239"/>
      <c r="L139" s="240"/>
      <c r="M139" s="34"/>
      <c r="N139" s="76"/>
      <c r="O139" s="76"/>
      <c r="P139" s="76"/>
      <c r="Q139" s="76"/>
      <c r="R139" s="76"/>
      <c r="S139" s="76"/>
      <c r="T139" s="103"/>
      <c r="U139" s="156"/>
      <c r="V139" s="158"/>
      <c r="W139" s="9"/>
      <c r="X139" s="30"/>
      <c r="Y139" s="105"/>
      <c r="Z139" s="63"/>
      <c r="AA139" s="7"/>
      <c r="AB139" s="34"/>
      <c r="AC139" s="34"/>
      <c r="AD139" s="53"/>
      <c r="AE139" s="53"/>
      <c r="AF139" s="34"/>
      <c r="AG139" s="34"/>
      <c r="AH139" s="34"/>
      <c r="AI139" s="34"/>
      <c r="AJ139" s="34"/>
      <c r="AK139" s="34"/>
      <c r="AL139" s="53"/>
      <c r="AM139" s="290"/>
      <c r="AN139" s="290"/>
      <c r="AO139" s="127"/>
      <c r="AP139" s="127"/>
      <c r="AQ139" s="127"/>
      <c r="AR139" s="128"/>
      <c r="AS139" s="178">
        <f>ROUND(I143*$U$128,0)</f>
        <v>326</v>
      </c>
      <c r="AT139" s="82"/>
    </row>
    <row r="140" spans="1:46" ht="17.2" customHeight="1" x14ac:dyDescent="0.3">
      <c r="A140" s="183">
        <v>21</v>
      </c>
      <c r="B140" s="184" t="s">
        <v>396</v>
      </c>
      <c r="C140" s="186" t="s">
        <v>2403</v>
      </c>
      <c r="D140" s="129"/>
      <c r="E140" s="131"/>
      <c r="F140" s="130"/>
      <c r="G140" s="131"/>
      <c r="H140" s="262"/>
      <c r="I140" s="241"/>
      <c r="J140" s="241"/>
      <c r="K140" s="241"/>
      <c r="L140" s="242"/>
      <c r="M140" s="140"/>
      <c r="N140" s="140"/>
      <c r="O140" s="140"/>
      <c r="P140" s="140"/>
      <c r="Q140" s="140"/>
      <c r="R140" s="140"/>
      <c r="S140" s="140"/>
      <c r="T140" s="83"/>
      <c r="U140" s="97"/>
      <c r="V140" s="83"/>
      <c r="W140" s="310" t="s">
        <v>871</v>
      </c>
      <c r="X140" s="311"/>
      <c r="Y140" s="311"/>
      <c r="Z140" s="311"/>
      <c r="AA140" s="311"/>
      <c r="AB140" s="313" t="s">
        <v>870</v>
      </c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187" t="s">
        <v>810</v>
      </c>
      <c r="AM140" s="317">
        <f>AM137</f>
        <v>0.7</v>
      </c>
      <c r="AN140" s="317"/>
      <c r="AO140" s="188"/>
      <c r="AP140" s="188"/>
      <c r="AQ140" s="188"/>
      <c r="AR140" s="189"/>
      <c r="AS140" s="190">
        <f>ROUND(ROUND(I143*$U$128,0)*AM140,0)</f>
        <v>228</v>
      </c>
      <c r="AT140" s="82"/>
    </row>
    <row r="141" spans="1:46" ht="17.2" customHeight="1" x14ac:dyDescent="0.3">
      <c r="A141" s="183">
        <v>21</v>
      </c>
      <c r="B141" s="184" t="s">
        <v>397</v>
      </c>
      <c r="C141" s="186" t="s">
        <v>2402</v>
      </c>
      <c r="D141" s="129"/>
      <c r="E141" s="131"/>
      <c r="F141" s="130"/>
      <c r="G141" s="131"/>
      <c r="H141" s="134"/>
      <c r="I141" s="135"/>
      <c r="J141" s="135"/>
      <c r="K141" s="135"/>
      <c r="L141" s="136"/>
      <c r="M141" s="140"/>
      <c r="N141" s="140"/>
      <c r="O141" s="140"/>
      <c r="P141" s="140"/>
      <c r="Q141" s="140"/>
      <c r="R141" s="140"/>
      <c r="S141" s="140"/>
      <c r="T141" s="83"/>
      <c r="U141" s="84"/>
      <c r="V141" s="83"/>
      <c r="W141" s="310"/>
      <c r="X141" s="311"/>
      <c r="Y141" s="311"/>
      <c r="Z141" s="311"/>
      <c r="AA141" s="311"/>
      <c r="AB141" s="313" t="s">
        <v>868</v>
      </c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187" t="s">
        <v>810</v>
      </c>
      <c r="AM141" s="317">
        <f>AM138</f>
        <v>0.5</v>
      </c>
      <c r="AN141" s="317"/>
      <c r="AO141" s="188"/>
      <c r="AP141" s="188"/>
      <c r="AQ141" s="188"/>
      <c r="AR141" s="189"/>
      <c r="AS141" s="190">
        <f>ROUND(ROUND(I143*$U$128,0)*AM141,0)</f>
        <v>163</v>
      </c>
      <c r="AT141" s="82"/>
    </row>
    <row r="142" spans="1:46" ht="17.2" customHeight="1" x14ac:dyDescent="0.3">
      <c r="A142" s="10">
        <v>21</v>
      </c>
      <c r="B142" s="12" t="s">
        <v>398</v>
      </c>
      <c r="C142" s="151" t="s">
        <v>2401</v>
      </c>
      <c r="D142" s="129"/>
      <c r="E142" s="131"/>
      <c r="F142" s="130"/>
      <c r="G142" s="131"/>
      <c r="H142" s="44"/>
      <c r="I142" s="2"/>
      <c r="J142" s="2"/>
      <c r="K142" s="140"/>
      <c r="L142" s="83"/>
      <c r="M142" s="239" t="s">
        <v>837</v>
      </c>
      <c r="N142" s="239"/>
      <c r="O142" s="239"/>
      <c r="P142" s="239"/>
      <c r="Q142" s="239"/>
      <c r="R142" s="239"/>
      <c r="S142" s="239"/>
      <c r="T142" s="240"/>
      <c r="U142" s="84"/>
      <c r="V142" s="83"/>
      <c r="W142" s="46"/>
      <c r="X142" s="47"/>
      <c r="Y142" s="7"/>
      <c r="Z142" s="7"/>
      <c r="AA142" s="7"/>
      <c r="AB142" s="34"/>
      <c r="AC142" s="34"/>
      <c r="AD142" s="53"/>
      <c r="AE142" s="53"/>
      <c r="AF142" s="34"/>
      <c r="AG142" s="34"/>
      <c r="AH142" s="34"/>
      <c r="AI142" s="34"/>
      <c r="AJ142" s="34"/>
      <c r="AK142" s="34"/>
      <c r="AL142" s="53"/>
      <c r="AM142" s="290"/>
      <c r="AN142" s="290"/>
      <c r="AO142" s="127"/>
      <c r="AP142" s="127"/>
      <c r="AQ142" s="127"/>
      <c r="AR142" s="128"/>
      <c r="AS142" s="178">
        <f>ROUND(ROUND(I143*S144,0)*$U$128,0)</f>
        <v>315</v>
      </c>
      <c r="AT142" s="82"/>
    </row>
    <row r="143" spans="1:46" ht="17.2" customHeight="1" x14ac:dyDescent="0.3">
      <c r="A143" s="183">
        <v>21</v>
      </c>
      <c r="B143" s="184" t="s">
        <v>399</v>
      </c>
      <c r="C143" s="186" t="s">
        <v>2400</v>
      </c>
      <c r="D143" s="129"/>
      <c r="E143" s="131"/>
      <c r="F143" s="130"/>
      <c r="G143" s="131"/>
      <c r="H143" s="44"/>
      <c r="I143" s="295">
        <f>'5療養介護(基本)'!I142</f>
        <v>466</v>
      </c>
      <c r="J143" s="295"/>
      <c r="K143" s="2" t="s">
        <v>809</v>
      </c>
      <c r="L143" s="43"/>
      <c r="M143" s="241"/>
      <c r="N143" s="241"/>
      <c r="O143" s="241"/>
      <c r="P143" s="241"/>
      <c r="Q143" s="241"/>
      <c r="R143" s="241"/>
      <c r="S143" s="241"/>
      <c r="T143" s="242"/>
      <c r="U143" s="44"/>
      <c r="V143" s="43"/>
      <c r="W143" s="310" t="s">
        <v>871</v>
      </c>
      <c r="X143" s="311"/>
      <c r="Y143" s="311"/>
      <c r="Z143" s="311"/>
      <c r="AA143" s="311"/>
      <c r="AB143" s="313" t="s">
        <v>870</v>
      </c>
      <c r="AC143" s="314"/>
      <c r="AD143" s="314"/>
      <c r="AE143" s="314"/>
      <c r="AF143" s="314"/>
      <c r="AG143" s="314"/>
      <c r="AH143" s="314"/>
      <c r="AI143" s="314"/>
      <c r="AJ143" s="314"/>
      <c r="AK143" s="314"/>
      <c r="AL143" s="187" t="s">
        <v>810</v>
      </c>
      <c r="AM143" s="317">
        <f>AM140</f>
        <v>0.7</v>
      </c>
      <c r="AN143" s="317"/>
      <c r="AO143" s="188"/>
      <c r="AP143" s="188"/>
      <c r="AQ143" s="188"/>
      <c r="AR143" s="189"/>
      <c r="AS143" s="190">
        <f>ROUND(ROUND(ROUND(I143*S144,0)*$U$128,0)*AM143,0)</f>
        <v>221</v>
      </c>
      <c r="AT143" s="82"/>
    </row>
    <row r="144" spans="1:46" ht="17.2" customHeight="1" x14ac:dyDescent="0.3">
      <c r="A144" s="183">
        <v>21</v>
      </c>
      <c r="B144" s="184" t="s">
        <v>400</v>
      </c>
      <c r="C144" s="186" t="s">
        <v>2399</v>
      </c>
      <c r="D144" s="129"/>
      <c r="E144" s="131"/>
      <c r="F144" s="130"/>
      <c r="G144" s="131"/>
      <c r="H144" s="44"/>
      <c r="I144" s="2"/>
      <c r="J144" s="2"/>
      <c r="K144" s="2"/>
      <c r="L144" s="43"/>
      <c r="M144" s="11"/>
      <c r="N144" s="11"/>
      <c r="O144" s="11"/>
      <c r="P144" s="11"/>
      <c r="Q144" s="11"/>
      <c r="R144" s="126" t="s">
        <v>810</v>
      </c>
      <c r="S144" s="236">
        <f>S138</f>
        <v>0.96499999999999997</v>
      </c>
      <c r="T144" s="237"/>
      <c r="U144" s="44"/>
      <c r="V144" s="43"/>
      <c r="W144" s="310"/>
      <c r="X144" s="311"/>
      <c r="Y144" s="311"/>
      <c r="Z144" s="311"/>
      <c r="AA144" s="311"/>
      <c r="AB144" s="313" t="s">
        <v>868</v>
      </c>
      <c r="AC144" s="314"/>
      <c r="AD144" s="314"/>
      <c r="AE144" s="314"/>
      <c r="AF144" s="314"/>
      <c r="AG144" s="314"/>
      <c r="AH144" s="314"/>
      <c r="AI144" s="314"/>
      <c r="AJ144" s="314"/>
      <c r="AK144" s="314"/>
      <c r="AL144" s="187" t="s">
        <v>810</v>
      </c>
      <c r="AM144" s="317">
        <f>AM141</f>
        <v>0.5</v>
      </c>
      <c r="AN144" s="317"/>
      <c r="AO144" s="191"/>
      <c r="AP144" s="191"/>
      <c r="AQ144" s="191"/>
      <c r="AR144" s="192"/>
      <c r="AS144" s="190">
        <f>ROUND(ROUND(ROUND(I143*S144,0)*$U$128,0)*AM144,0)</f>
        <v>158</v>
      </c>
      <c r="AT144" s="82"/>
    </row>
    <row r="145" spans="1:46" ht="17.2" customHeight="1" x14ac:dyDescent="0.3">
      <c r="A145" s="10">
        <v>21</v>
      </c>
      <c r="B145" s="12" t="s">
        <v>401</v>
      </c>
      <c r="C145" s="151" t="s">
        <v>2398</v>
      </c>
      <c r="D145" s="129"/>
      <c r="E145" s="131"/>
      <c r="F145" s="130"/>
      <c r="G145" s="131"/>
      <c r="H145" s="129"/>
      <c r="I145" s="130"/>
      <c r="J145" s="130"/>
      <c r="K145" s="130"/>
      <c r="L145" s="131"/>
      <c r="M145" s="34"/>
      <c r="N145" s="76"/>
      <c r="O145" s="76"/>
      <c r="P145" s="76"/>
      <c r="Q145" s="76"/>
      <c r="R145" s="76"/>
      <c r="S145" s="76"/>
      <c r="T145" s="103"/>
      <c r="U145" s="156"/>
      <c r="V145" s="158"/>
      <c r="W145" s="9"/>
      <c r="X145" s="30"/>
      <c r="Y145" s="105"/>
      <c r="Z145" s="63"/>
      <c r="AA145" s="7"/>
      <c r="AB145" s="7"/>
      <c r="AC145" s="7"/>
      <c r="AD145" s="59"/>
      <c r="AE145" s="59"/>
      <c r="AF145" s="7"/>
      <c r="AG145" s="7"/>
      <c r="AH145" s="7"/>
      <c r="AI145" s="7"/>
      <c r="AJ145" s="7"/>
      <c r="AK145" s="7"/>
      <c r="AL145" s="59"/>
      <c r="AM145" s="249"/>
      <c r="AN145" s="250"/>
      <c r="AO145" s="241" t="s">
        <v>877</v>
      </c>
      <c r="AP145" s="241"/>
      <c r="AQ145" s="241"/>
      <c r="AR145" s="242"/>
      <c r="AS145" s="167">
        <f>ROUND(I143*$U$128,0)-AO148</f>
        <v>321</v>
      </c>
      <c r="AT145" s="82"/>
    </row>
    <row r="146" spans="1:46" ht="17.2" customHeight="1" x14ac:dyDescent="0.3">
      <c r="A146" s="183">
        <v>21</v>
      </c>
      <c r="B146" s="184" t="s">
        <v>402</v>
      </c>
      <c r="C146" s="186" t="s">
        <v>2397</v>
      </c>
      <c r="D146" s="129"/>
      <c r="E146" s="131"/>
      <c r="F146" s="130"/>
      <c r="G146" s="131"/>
      <c r="H146" s="129"/>
      <c r="I146" s="130"/>
      <c r="J146" s="130"/>
      <c r="K146" s="130"/>
      <c r="L146" s="131"/>
      <c r="M146" s="140"/>
      <c r="N146" s="140"/>
      <c r="O146" s="140"/>
      <c r="P146" s="140"/>
      <c r="Q146" s="140"/>
      <c r="R146" s="140"/>
      <c r="S146" s="140"/>
      <c r="T146" s="83"/>
      <c r="U146" s="97"/>
      <c r="V146" s="83"/>
      <c r="W146" s="310" t="s">
        <v>871</v>
      </c>
      <c r="X146" s="311"/>
      <c r="Y146" s="311"/>
      <c r="Z146" s="311"/>
      <c r="AA146" s="312"/>
      <c r="AB146" s="313" t="s">
        <v>870</v>
      </c>
      <c r="AC146" s="314"/>
      <c r="AD146" s="314"/>
      <c r="AE146" s="314"/>
      <c r="AF146" s="314"/>
      <c r="AG146" s="314"/>
      <c r="AH146" s="314"/>
      <c r="AI146" s="314"/>
      <c r="AJ146" s="314"/>
      <c r="AK146" s="314"/>
      <c r="AL146" s="193" t="s">
        <v>810</v>
      </c>
      <c r="AM146" s="315">
        <f>AM143</f>
        <v>0.7</v>
      </c>
      <c r="AN146" s="316"/>
      <c r="AO146" s="262"/>
      <c r="AP146" s="241"/>
      <c r="AQ146" s="241"/>
      <c r="AR146" s="242"/>
      <c r="AS146" s="195">
        <f>ROUND(ROUND(I143*$U$128,0)*AM146,0)-AO148</f>
        <v>223</v>
      </c>
      <c r="AT146" s="82"/>
    </row>
    <row r="147" spans="1:46" ht="17.2" customHeight="1" x14ac:dyDescent="0.3">
      <c r="A147" s="183">
        <v>21</v>
      </c>
      <c r="B147" s="184" t="s">
        <v>403</v>
      </c>
      <c r="C147" s="186" t="s">
        <v>2396</v>
      </c>
      <c r="D147" s="129"/>
      <c r="E147" s="131"/>
      <c r="F147" s="130"/>
      <c r="G147" s="131"/>
      <c r="H147" s="134"/>
      <c r="I147" s="135"/>
      <c r="J147" s="135"/>
      <c r="K147" s="135"/>
      <c r="L147" s="136"/>
      <c r="M147" s="140"/>
      <c r="N147" s="140"/>
      <c r="O147" s="140"/>
      <c r="P147" s="140"/>
      <c r="Q147" s="140"/>
      <c r="R147" s="140"/>
      <c r="S147" s="140"/>
      <c r="T147" s="83"/>
      <c r="U147" s="44"/>
      <c r="V147" s="43"/>
      <c r="W147" s="310"/>
      <c r="X147" s="311"/>
      <c r="Y147" s="311"/>
      <c r="Z147" s="311"/>
      <c r="AA147" s="312"/>
      <c r="AB147" s="313" t="s">
        <v>868</v>
      </c>
      <c r="AC147" s="314"/>
      <c r="AD147" s="314"/>
      <c r="AE147" s="314"/>
      <c r="AF147" s="314"/>
      <c r="AG147" s="314"/>
      <c r="AH147" s="314"/>
      <c r="AI147" s="314"/>
      <c r="AJ147" s="314"/>
      <c r="AK147" s="314"/>
      <c r="AL147" s="187" t="s">
        <v>810</v>
      </c>
      <c r="AM147" s="317">
        <f>AM144</f>
        <v>0.5</v>
      </c>
      <c r="AN147" s="318"/>
      <c r="AO147" s="134"/>
      <c r="AP147" s="130"/>
      <c r="AQ147" s="130"/>
      <c r="AR147" s="131"/>
      <c r="AS147" s="195">
        <f>ROUND(ROUND(I143*$U$128,0)*AM147,0)-AO148</f>
        <v>158</v>
      </c>
      <c r="AT147" s="82"/>
    </row>
    <row r="148" spans="1:46" ht="17.2" customHeight="1" x14ac:dyDescent="0.3">
      <c r="A148" s="10">
        <v>21</v>
      </c>
      <c r="B148" s="12" t="s">
        <v>404</v>
      </c>
      <c r="C148" s="151" t="s">
        <v>2395</v>
      </c>
      <c r="D148" s="129"/>
      <c r="E148" s="131"/>
      <c r="F148" s="130"/>
      <c r="G148" s="131"/>
      <c r="H148" s="44"/>
      <c r="I148" s="2"/>
      <c r="J148" s="36"/>
      <c r="K148" s="36"/>
      <c r="L148" s="43"/>
      <c r="M148" s="239" t="s">
        <v>837</v>
      </c>
      <c r="N148" s="239"/>
      <c r="O148" s="239"/>
      <c r="P148" s="239"/>
      <c r="Q148" s="239"/>
      <c r="R148" s="239"/>
      <c r="S148" s="239"/>
      <c r="T148" s="240"/>
      <c r="U148" s="106"/>
      <c r="V148" s="96"/>
      <c r="W148" s="46"/>
      <c r="X148" s="47"/>
      <c r="Y148" s="7"/>
      <c r="Z148" s="7"/>
      <c r="AA148" s="7"/>
      <c r="AB148" s="7"/>
      <c r="AC148" s="7"/>
      <c r="AD148" s="59"/>
      <c r="AE148" s="59"/>
      <c r="AF148" s="7"/>
      <c r="AG148" s="7"/>
      <c r="AH148" s="7"/>
      <c r="AI148" s="7"/>
      <c r="AJ148" s="7"/>
      <c r="AK148" s="7"/>
      <c r="AL148" s="59"/>
      <c r="AM148" s="249"/>
      <c r="AN148" s="250"/>
      <c r="AO148" s="36">
        <f>AO136</f>
        <v>5</v>
      </c>
      <c r="AP148" s="69" t="s">
        <v>873</v>
      </c>
      <c r="AQ148" s="130"/>
      <c r="AR148" s="131"/>
      <c r="AS148" s="167">
        <f>ROUND(ROUND(I143*S150,0)*$U$128,0)-AO148</f>
        <v>310</v>
      </c>
      <c r="AT148" s="82"/>
    </row>
    <row r="149" spans="1:46" ht="17.2" customHeight="1" x14ac:dyDescent="0.3">
      <c r="A149" s="183">
        <v>21</v>
      </c>
      <c r="B149" s="184" t="s">
        <v>405</v>
      </c>
      <c r="C149" s="186" t="s">
        <v>2394</v>
      </c>
      <c r="D149" s="129"/>
      <c r="E149" s="131"/>
      <c r="F149" s="130"/>
      <c r="G149" s="131"/>
      <c r="H149" s="44"/>
      <c r="I149" s="2"/>
      <c r="J149" s="2"/>
      <c r="K149" s="2"/>
      <c r="L149" s="43"/>
      <c r="M149" s="241"/>
      <c r="N149" s="241"/>
      <c r="O149" s="241"/>
      <c r="P149" s="241"/>
      <c r="Q149" s="241"/>
      <c r="R149" s="241"/>
      <c r="S149" s="241"/>
      <c r="T149" s="242"/>
      <c r="U149" s="44"/>
      <c r="V149" s="43"/>
      <c r="W149" s="310" t="s">
        <v>871</v>
      </c>
      <c r="X149" s="311"/>
      <c r="Y149" s="311"/>
      <c r="Z149" s="311"/>
      <c r="AA149" s="312"/>
      <c r="AB149" s="313" t="s">
        <v>870</v>
      </c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193" t="s">
        <v>810</v>
      </c>
      <c r="AM149" s="315">
        <f>AM146</f>
        <v>0.7</v>
      </c>
      <c r="AN149" s="316"/>
      <c r="AO149" s="44"/>
      <c r="AP149" s="130"/>
      <c r="AQ149" s="130"/>
      <c r="AR149" s="131"/>
      <c r="AS149" s="195">
        <f>ROUND(ROUND(ROUND(I143*S150,0)*$U$128,0)*AM149,0)-AO148</f>
        <v>216</v>
      </c>
      <c r="AT149" s="82"/>
    </row>
    <row r="150" spans="1:46" ht="17.2" customHeight="1" x14ac:dyDescent="0.3">
      <c r="A150" s="183">
        <v>21</v>
      </c>
      <c r="B150" s="184" t="s">
        <v>406</v>
      </c>
      <c r="C150" s="186" t="s">
        <v>2393</v>
      </c>
      <c r="D150" s="129"/>
      <c r="E150" s="131"/>
      <c r="F150" s="130"/>
      <c r="G150" s="131"/>
      <c r="H150" s="42"/>
      <c r="I150" s="8"/>
      <c r="J150" s="8"/>
      <c r="K150" s="8"/>
      <c r="L150" s="20"/>
      <c r="M150" s="11"/>
      <c r="N150" s="11"/>
      <c r="O150" s="11"/>
      <c r="P150" s="11"/>
      <c r="Q150" s="11"/>
      <c r="R150" s="126" t="s">
        <v>810</v>
      </c>
      <c r="S150" s="236">
        <f>S144</f>
        <v>0.96499999999999997</v>
      </c>
      <c r="T150" s="237"/>
      <c r="U150" s="44"/>
      <c r="V150" s="43"/>
      <c r="W150" s="319"/>
      <c r="X150" s="320"/>
      <c r="Y150" s="320"/>
      <c r="Z150" s="320"/>
      <c r="AA150" s="321"/>
      <c r="AB150" s="313" t="s">
        <v>868</v>
      </c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194" t="s">
        <v>810</v>
      </c>
      <c r="AM150" s="322">
        <f>AM147</f>
        <v>0.5</v>
      </c>
      <c r="AN150" s="323"/>
      <c r="AO150" s="42"/>
      <c r="AP150" s="149"/>
      <c r="AQ150" s="149"/>
      <c r="AR150" s="150"/>
      <c r="AS150" s="195">
        <f>ROUND(ROUND(ROUND(I143*S150,0)*$U$128,0)*AM150,0)-AO148</f>
        <v>153</v>
      </c>
      <c r="AT150" s="82"/>
    </row>
    <row r="151" spans="1:46" ht="17.2" customHeight="1" x14ac:dyDescent="0.3">
      <c r="A151" s="10">
        <v>21</v>
      </c>
      <c r="B151" s="12" t="s">
        <v>407</v>
      </c>
      <c r="C151" s="151" t="s">
        <v>2392</v>
      </c>
      <c r="D151" s="129"/>
      <c r="E151" s="131"/>
      <c r="F151" s="264" t="s">
        <v>1000</v>
      </c>
      <c r="G151" s="264"/>
      <c r="H151" s="48" t="s">
        <v>923</v>
      </c>
      <c r="I151" s="34"/>
      <c r="J151" s="34"/>
      <c r="K151" s="34"/>
      <c r="L151" s="34"/>
      <c r="M151" s="34"/>
      <c r="N151" s="55"/>
      <c r="O151" s="55"/>
      <c r="P151" s="55"/>
      <c r="Q151" s="55"/>
      <c r="R151" s="55"/>
      <c r="S151" s="55"/>
      <c r="T151" s="95"/>
      <c r="U151" s="44"/>
      <c r="V151" s="43"/>
      <c r="W151" s="46"/>
      <c r="X151" s="47"/>
      <c r="Y151" s="7"/>
      <c r="Z151" s="7"/>
      <c r="AA151" s="7"/>
      <c r="AB151" s="34"/>
      <c r="AC151" s="34"/>
      <c r="AD151" s="53"/>
      <c r="AE151" s="53"/>
      <c r="AF151" s="34"/>
      <c r="AG151" s="34"/>
      <c r="AH151" s="34"/>
      <c r="AI151" s="34"/>
      <c r="AJ151" s="34"/>
      <c r="AK151" s="34"/>
      <c r="AL151" s="53"/>
      <c r="AM151" s="290"/>
      <c r="AN151" s="290"/>
      <c r="AO151" s="127"/>
      <c r="AP151" s="127"/>
      <c r="AQ151" s="127"/>
      <c r="AR151" s="128"/>
      <c r="AS151" s="167">
        <f>ROUND(J152*$U$128,0)</f>
        <v>306</v>
      </c>
      <c r="AT151" s="82"/>
    </row>
    <row r="152" spans="1:46" ht="17.2" customHeight="1" x14ac:dyDescent="0.3">
      <c r="A152" s="183">
        <v>21</v>
      </c>
      <c r="B152" s="184" t="s">
        <v>408</v>
      </c>
      <c r="C152" s="186" t="s">
        <v>2391</v>
      </c>
      <c r="D152" s="129"/>
      <c r="E152" s="131"/>
      <c r="F152" s="266"/>
      <c r="G152" s="266"/>
      <c r="H152" s="44"/>
      <c r="I152" s="2"/>
      <c r="J152" s="295">
        <f>'5療養介護(基本)'!I153</f>
        <v>437</v>
      </c>
      <c r="K152" s="295"/>
      <c r="L152" s="2" t="s">
        <v>809</v>
      </c>
      <c r="M152" s="2"/>
      <c r="N152" s="159"/>
      <c r="O152" s="159"/>
      <c r="P152" s="159"/>
      <c r="Q152" s="159"/>
      <c r="R152" s="159"/>
      <c r="S152" s="159"/>
      <c r="T152" s="89"/>
      <c r="U152" s="159"/>
      <c r="V152" s="89"/>
      <c r="W152" s="310" t="s">
        <v>871</v>
      </c>
      <c r="X152" s="311"/>
      <c r="Y152" s="311"/>
      <c r="Z152" s="311"/>
      <c r="AA152" s="311"/>
      <c r="AB152" s="313" t="s">
        <v>870</v>
      </c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187" t="s">
        <v>810</v>
      </c>
      <c r="AM152" s="317">
        <f>AM149</f>
        <v>0.7</v>
      </c>
      <c r="AN152" s="317"/>
      <c r="AO152" s="188"/>
      <c r="AP152" s="188"/>
      <c r="AQ152" s="188"/>
      <c r="AR152" s="189"/>
      <c r="AS152" s="195">
        <f>ROUND(ROUND(J152*$U$128,0)*AM152,0)</f>
        <v>214</v>
      </c>
      <c r="AT152" s="82"/>
    </row>
    <row r="153" spans="1:46" ht="17.2" customHeight="1" x14ac:dyDescent="0.3">
      <c r="A153" s="183">
        <v>21</v>
      </c>
      <c r="B153" s="184" t="s">
        <v>409</v>
      </c>
      <c r="C153" s="186" t="s">
        <v>2390</v>
      </c>
      <c r="D153" s="129"/>
      <c r="E153" s="131"/>
      <c r="F153" s="266"/>
      <c r="G153" s="266"/>
      <c r="H153" s="129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1"/>
      <c r="U153" s="159"/>
      <c r="V153" s="89"/>
      <c r="W153" s="310"/>
      <c r="X153" s="311"/>
      <c r="Y153" s="311"/>
      <c r="Z153" s="311"/>
      <c r="AA153" s="311"/>
      <c r="AB153" s="313" t="s">
        <v>868</v>
      </c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187" t="s">
        <v>810</v>
      </c>
      <c r="AM153" s="317">
        <f>AM150</f>
        <v>0.5</v>
      </c>
      <c r="AN153" s="317"/>
      <c r="AO153" s="191"/>
      <c r="AP153" s="191"/>
      <c r="AQ153" s="191"/>
      <c r="AR153" s="192"/>
      <c r="AS153" s="195">
        <f>ROUND(ROUND(J152*$U$128,0)*AM153,0)</f>
        <v>153</v>
      </c>
      <c r="AT153" s="82"/>
    </row>
    <row r="154" spans="1:46" ht="17.2" customHeight="1" x14ac:dyDescent="0.3">
      <c r="A154" s="10">
        <v>21</v>
      </c>
      <c r="B154" s="12" t="s">
        <v>410</v>
      </c>
      <c r="C154" s="151" t="s">
        <v>2389</v>
      </c>
      <c r="D154" s="129"/>
      <c r="E154" s="131"/>
      <c r="F154" s="266"/>
      <c r="G154" s="266"/>
      <c r="H154" s="122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1"/>
      <c r="U154" s="2"/>
      <c r="V154" s="2"/>
      <c r="W154" s="9"/>
      <c r="X154" s="30"/>
      <c r="Y154" s="105"/>
      <c r="Z154" s="7"/>
      <c r="AA154" s="7"/>
      <c r="AB154" s="7"/>
      <c r="AC154" s="7"/>
      <c r="AD154" s="59"/>
      <c r="AE154" s="59"/>
      <c r="AF154" s="7"/>
      <c r="AG154" s="7"/>
      <c r="AH154" s="7"/>
      <c r="AI154" s="7"/>
      <c r="AJ154" s="7"/>
      <c r="AK154" s="7"/>
      <c r="AL154" s="59"/>
      <c r="AM154" s="249"/>
      <c r="AN154" s="250"/>
      <c r="AO154" s="239" t="s">
        <v>877</v>
      </c>
      <c r="AP154" s="239"/>
      <c r="AQ154" s="239"/>
      <c r="AR154" s="240"/>
      <c r="AS154" s="167">
        <f>ROUND(J152*$U$128,0)-AO156</f>
        <v>301</v>
      </c>
      <c r="AT154" s="82"/>
    </row>
    <row r="155" spans="1:46" ht="17.2" customHeight="1" x14ac:dyDescent="0.3">
      <c r="A155" s="183">
        <v>21</v>
      </c>
      <c r="B155" s="184" t="s">
        <v>411</v>
      </c>
      <c r="C155" s="186" t="s">
        <v>2388</v>
      </c>
      <c r="D155" s="129"/>
      <c r="E155" s="131"/>
      <c r="F155" s="266"/>
      <c r="G155" s="266"/>
      <c r="H155" s="122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1"/>
      <c r="U155" s="159"/>
      <c r="V155" s="89"/>
      <c r="W155" s="311" t="s">
        <v>871</v>
      </c>
      <c r="X155" s="311"/>
      <c r="Y155" s="311"/>
      <c r="Z155" s="311"/>
      <c r="AA155" s="312"/>
      <c r="AB155" s="313" t="s">
        <v>870</v>
      </c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193" t="s">
        <v>810</v>
      </c>
      <c r="AM155" s="315">
        <f>AM152</f>
        <v>0.7</v>
      </c>
      <c r="AN155" s="316"/>
      <c r="AO155" s="262"/>
      <c r="AP155" s="241"/>
      <c r="AQ155" s="241"/>
      <c r="AR155" s="242"/>
      <c r="AS155" s="195">
        <f>ROUND(ROUND(J152*$U$128,0)*AM155,0)-AO156</f>
        <v>209</v>
      </c>
      <c r="AT155" s="82"/>
    </row>
    <row r="156" spans="1:46" ht="17.2" customHeight="1" x14ac:dyDescent="0.3">
      <c r="A156" s="183">
        <v>21</v>
      </c>
      <c r="B156" s="184" t="s">
        <v>412</v>
      </c>
      <c r="C156" s="186" t="s">
        <v>2387</v>
      </c>
      <c r="D156" s="129"/>
      <c r="E156" s="131"/>
      <c r="F156" s="266"/>
      <c r="G156" s="266"/>
      <c r="H156" s="122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1"/>
      <c r="U156" s="159"/>
      <c r="V156" s="89"/>
      <c r="W156" s="320"/>
      <c r="X156" s="320"/>
      <c r="Y156" s="320"/>
      <c r="Z156" s="320"/>
      <c r="AA156" s="321"/>
      <c r="AB156" s="313" t="s">
        <v>868</v>
      </c>
      <c r="AC156" s="314"/>
      <c r="AD156" s="314"/>
      <c r="AE156" s="314"/>
      <c r="AF156" s="314"/>
      <c r="AG156" s="314"/>
      <c r="AH156" s="314"/>
      <c r="AI156" s="314"/>
      <c r="AJ156" s="314"/>
      <c r="AK156" s="314"/>
      <c r="AL156" s="194" t="s">
        <v>810</v>
      </c>
      <c r="AM156" s="322">
        <f>AM153</f>
        <v>0.5</v>
      </c>
      <c r="AN156" s="323"/>
      <c r="AO156" s="36">
        <f>AO148</f>
        <v>5</v>
      </c>
      <c r="AP156" s="11" t="s">
        <v>873</v>
      </c>
      <c r="AQ156" s="149"/>
      <c r="AR156" s="150"/>
      <c r="AS156" s="195">
        <f>ROUND(ROUND(J152*$U$128,0)*AM156,0)-AO156</f>
        <v>148</v>
      </c>
      <c r="AT156" s="82"/>
    </row>
    <row r="157" spans="1:46" ht="17.2" customHeight="1" x14ac:dyDescent="0.3">
      <c r="A157" s="10">
        <v>21</v>
      </c>
      <c r="B157" s="12" t="s">
        <v>413</v>
      </c>
      <c r="C157" s="151" t="s">
        <v>2386</v>
      </c>
      <c r="D157" s="129"/>
      <c r="E157" s="131"/>
      <c r="F157" s="266"/>
      <c r="G157" s="266"/>
      <c r="H157" s="48" t="s">
        <v>910</v>
      </c>
      <c r="I157" s="34"/>
      <c r="J157" s="34"/>
      <c r="K157" s="34"/>
      <c r="L157" s="34"/>
      <c r="M157" s="34"/>
      <c r="N157" s="55"/>
      <c r="O157" s="55"/>
      <c r="P157" s="55"/>
      <c r="Q157" s="55"/>
      <c r="R157" s="55"/>
      <c r="S157" s="55"/>
      <c r="T157" s="95"/>
      <c r="U157" s="2"/>
      <c r="V157" s="43"/>
      <c r="W157" s="46"/>
      <c r="X157" s="47"/>
      <c r="Y157" s="7"/>
      <c r="Z157" s="7"/>
      <c r="AA157" s="7"/>
      <c r="AB157" s="34"/>
      <c r="AC157" s="34"/>
      <c r="AD157" s="53"/>
      <c r="AE157" s="53"/>
      <c r="AF157" s="34"/>
      <c r="AG157" s="34"/>
      <c r="AH157" s="34"/>
      <c r="AI157" s="34"/>
      <c r="AJ157" s="34"/>
      <c r="AK157" s="34"/>
      <c r="AL157" s="53"/>
      <c r="AM157" s="290"/>
      <c r="AN157" s="290"/>
      <c r="AO157" s="127"/>
      <c r="AP157" s="127"/>
      <c r="AQ157" s="127"/>
      <c r="AR157" s="128"/>
      <c r="AS157" s="167">
        <f>ROUND(J158*$U$128,0)</f>
        <v>281</v>
      </c>
      <c r="AT157" s="82"/>
    </row>
    <row r="158" spans="1:46" ht="17.2" customHeight="1" x14ac:dyDescent="0.3">
      <c r="A158" s="183">
        <v>21</v>
      </c>
      <c r="B158" s="184" t="s">
        <v>414</v>
      </c>
      <c r="C158" s="186" t="s">
        <v>2385</v>
      </c>
      <c r="D158" s="129"/>
      <c r="E158" s="131"/>
      <c r="F158" s="266"/>
      <c r="G158" s="266"/>
      <c r="H158" s="44"/>
      <c r="I158" s="2"/>
      <c r="J158" s="295">
        <f>'5療養介護(基本)'!I159</f>
        <v>401</v>
      </c>
      <c r="K158" s="295"/>
      <c r="L158" s="2" t="s">
        <v>809</v>
      </c>
      <c r="M158" s="2"/>
      <c r="N158" s="159"/>
      <c r="O158" s="159"/>
      <c r="P158" s="159"/>
      <c r="Q158" s="159"/>
      <c r="R158" s="159"/>
      <c r="S158" s="159"/>
      <c r="T158" s="89"/>
      <c r="U158" s="159"/>
      <c r="V158" s="89"/>
      <c r="W158" s="310" t="s">
        <v>871</v>
      </c>
      <c r="X158" s="311"/>
      <c r="Y158" s="311"/>
      <c r="Z158" s="311"/>
      <c r="AA158" s="311"/>
      <c r="AB158" s="313" t="s">
        <v>870</v>
      </c>
      <c r="AC158" s="314"/>
      <c r="AD158" s="314"/>
      <c r="AE158" s="314"/>
      <c r="AF158" s="314"/>
      <c r="AG158" s="314"/>
      <c r="AH158" s="314"/>
      <c r="AI158" s="314"/>
      <c r="AJ158" s="314"/>
      <c r="AK158" s="314"/>
      <c r="AL158" s="187" t="s">
        <v>810</v>
      </c>
      <c r="AM158" s="317">
        <f>AM155</f>
        <v>0.7</v>
      </c>
      <c r="AN158" s="317"/>
      <c r="AO158" s="188"/>
      <c r="AP158" s="188"/>
      <c r="AQ158" s="188"/>
      <c r="AR158" s="189"/>
      <c r="AS158" s="195">
        <f>ROUND(ROUND(J158*$U$128,0)*AM158,0)</f>
        <v>197</v>
      </c>
      <c r="AT158" s="82"/>
    </row>
    <row r="159" spans="1:46" ht="17.2" customHeight="1" x14ac:dyDescent="0.3">
      <c r="A159" s="183">
        <v>21</v>
      </c>
      <c r="B159" s="184" t="s">
        <v>415</v>
      </c>
      <c r="C159" s="186" t="s">
        <v>2384</v>
      </c>
      <c r="D159" s="129"/>
      <c r="E159" s="131"/>
      <c r="F159" s="266"/>
      <c r="G159" s="266"/>
      <c r="H159" s="109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1"/>
      <c r="U159" s="159"/>
      <c r="V159" s="89"/>
      <c r="W159" s="310"/>
      <c r="X159" s="311"/>
      <c r="Y159" s="311"/>
      <c r="Z159" s="311"/>
      <c r="AA159" s="311"/>
      <c r="AB159" s="313" t="s">
        <v>868</v>
      </c>
      <c r="AC159" s="314"/>
      <c r="AD159" s="314"/>
      <c r="AE159" s="314"/>
      <c r="AF159" s="314"/>
      <c r="AG159" s="314"/>
      <c r="AH159" s="314"/>
      <c r="AI159" s="314"/>
      <c r="AJ159" s="314"/>
      <c r="AK159" s="314"/>
      <c r="AL159" s="187" t="s">
        <v>810</v>
      </c>
      <c r="AM159" s="317">
        <f>AM156</f>
        <v>0.5</v>
      </c>
      <c r="AN159" s="317"/>
      <c r="AO159" s="191"/>
      <c r="AP159" s="191"/>
      <c r="AQ159" s="191"/>
      <c r="AR159" s="192"/>
      <c r="AS159" s="195">
        <f>ROUND(ROUND(J158*$U$128,0)*AM159,0)</f>
        <v>141</v>
      </c>
      <c r="AT159" s="82"/>
    </row>
    <row r="160" spans="1:46" ht="17.2" customHeight="1" x14ac:dyDescent="0.3">
      <c r="A160" s="10">
        <v>21</v>
      </c>
      <c r="B160" s="12" t="s">
        <v>416</v>
      </c>
      <c r="C160" s="151" t="s">
        <v>2383</v>
      </c>
      <c r="D160" s="129"/>
      <c r="E160" s="131"/>
      <c r="F160" s="266"/>
      <c r="G160" s="266"/>
      <c r="H160" s="122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1"/>
      <c r="U160" s="2"/>
      <c r="V160" s="43"/>
      <c r="W160" s="9"/>
      <c r="X160" s="30"/>
      <c r="Y160" s="105"/>
      <c r="Z160" s="7"/>
      <c r="AA160" s="7"/>
      <c r="AB160" s="7"/>
      <c r="AC160" s="7"/>
      <c r="AD160" s="59"/>
      <c r="AE160" s="59"/>
      <c r="AF160" s="7"/>
      <c r="AG160" s="7"/>
      <c r="AH160" s="7"/>
      <c r="AI160" s="7"/>
      <c r="AJ160" s="7"/>
      <c r="AK160" s="7"/>
      <c r="AL160" s="59"/>
      <c r="AM160" s="249"/>
      <c r="AN160" s="250"/>
      <c r="AO160" s="239" t="s">
        <v>877</v>
      </c>
      <c r="AP160" s="239"/>
      <c r="AQ160" s="239"/>
      <c r="AR160" s="240"/>
      <c r="AS160" s="167">
        <f>ROUND(J158*$U$128,0)-AO162</f>
        <v>276</v>
      </c>
      <c r="AT160" s="82"/>
    </row>
    <row r="161" spans="1:46" ht="17.2" customHeight="1" x14ac:dyDescent="0.3">
      <c r="A161" s="183">
        <v>21</v>
      </c>
      <c r="B161" s="184" t="s">
        <v>417</v>
      </c>
      <c r="C161" s="186" t="s">
        <v>2382</v>
      </c>
      <c r="D161" s="129"/>
      <c r="E161" s="131"/>
      <c r="F161" s="266"/>
      <c r="G161" s="266"/>
      <c r="H161" s="122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1"/>
      <c r="U161" s="159"/>
      <c r="V161" s="89"/>
      <c r="W161" s="311" t="s">
        <v>871</v>
      </c>
      <c r="X161" s="311"/>
      <c r="Y161" s="311"/>
      <c r="Z161" s="311"/>
      <c r="AA161" s="312"/>
      <c r="AB161" s="313" t="s">
        <v>870</v>
      </c>
      <c r="AC161" s="314"/>
      <c r="AD161" s="314"/>
      <c r="AE161" s="314"/>
      <c r="AF161" s="314"/>
      <c r="AG161" s="314"/>
      <c r="AH161" s="314"/>
      <c r="AI161" s="314"/>
      <c r="AJ161" s="314"/>
      <c r="AK161" s="314"/>
      <c r="AL161" s="193" t="s">
        <v>810</v>
      </c>
      <c r="AM161" s="315">
        <f>AM158</f>
        <v>0.7</v>
      </c>
      <c r="AN161" s="316"/>
      <c r="AO161" s="262"/>
      <c r="AP161" s="241"/>
      <c r="AQ161" s="241"/>
      <c r="AR161" s="242"/>
      <c r="AS161" s="195">
        <f>ROUND(ROUND(J158*$U$128,0)*AM161,0)-AO162</f>
        <v>192</v>
      </c>
      <c r="AT161" s="82"/>
    </row>
    <row r="162" spans="1:46" ht="17.2" customHeight="1" x14ac:dyDescent="0.3">
      <c r="A162" s="183">
        <v>21</v>
      </c>
      <c r="B162" s="184" t="s">
        <v>418</v>
      </c>
      <c r="C162" s="186" t="s">
        <v>2381</v>
      </c>
      <c r="D162" s="129"/>
      <c r="E162" s="131"/>
      <c r="F162" s="266"/>
      <c r="G162" s="266"/>
      <c r="H162" s="122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1"/>
      <c r="U162" s="159"/>
      <c r="V162" s="89"/>
      <c r="W162" s="320"/>
      <c r="X162" s="320"/>
      <c r="Y162" s="320"/>
      <c r="Z162" s="320"/>
      <c r="AA162" s="321"/>
      <c r="AB162" s="313" t="s">
        <v>868</v>
      </c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194" t="s">
        <v>810</v>
      </c>
      <c r="AM162" s="322">
        <f>AM159</f>
        <v>0.5</v>
      </c>
      <c r="AN162" s="323"/>
      <c r="AO162" s="37">
        <f>AO156</f>
        <v>5</v>
      </c>
      <c r="AP162" s="11" t="s">
        <v>873</v>
      </c>
      <c r="AQ162" s="149"/>
      <c r="AR162" s="150"/>
      <c r="AS162" s="195">
        <f>ROUND(ROUND(J158*$U$128,0)*AM162,0)-AO162</f>
        <v>136</v>
      </c>
      <c r="AT162" s="82"/>
    </row>
    <row r="163" spans="1:46" ht="17.2" customHeight="1" x14ac:dyDescent="0.3">
      <c r="A163" s="10">
        <v>21</v>
      </c>
      <c r="B163" s="12" t="s">
        <v>419</v>
      </c>
      <c r="C163" s="151" t="s">
        <v>2380</v>
      </c>
      <c r="D163" s="129"/>
      <c r="E163" s="131"/>
      <c r="F163" s="130"/>
      <c r="G163" s="130"/>
      <c r="H163" s="48" t="s">
        <v>897</v>
      </c>
      <c r="I163" s="34"/>
      <c r="J163" s="34"/>
      <c r="K163" s="34"/>
      <c r="L163" s="34"/>
      <c r="M163" s="34"/>
      <c r="N163" s="55"/>
      <c r="O163" s="55"/>
      <c r="P163" s="55"/>
      <c r="Q163" s="55"/>
      <c r="R163" s="55"/>
      <c r="S163" s="55"/>
      <c r="T163" s="95"/>
      <c r="U163" s="2"/>
      <c r="V163" s="43"/>
      <c r="W163" s="46"/>
      <c r="X163" s="47"/>
      <c r="Y163" s="7"/>
      <c r="Z163" s="7"/>
      <c r="AA163" s="7"/>
      <c r="AB163" s="34"/>
      <c r="AC163" s="34"/>
      <c r="AD163" s="53"/>
      <c r="AE163" s="53"/>
      <c r="AF163" s="34"/>
      <c r="AG163" s="34"/>
      <c r="AH163" s="34"/>
      <c r="AI163" s="34"/>
      <c r="AJ163" s="34"/>
      <c r="AK163" s="34"/>
      <c r="AL163" s="53"/>
      <c r="AM163" s="290"/>
      <c r="AN163" s="290"/>
      <c r="AO163" s="127"/>
      <c r="AP163" s="127"/>
      <c r="AQ163" s="127"/>
      <c r="AR163" s="128"/>
      <c r="AS163" s="167">
        <f>ROUND(J164*$U$128,0)</f>
        <v>262</v>
      </c>
      <c r="AT163" s="82"/>
    </row>
    <row r="164" spans="1:46" ht="17.2" customHeight="1" x14ac:dyDescent="0.3">
      <c r="A164" s="183">
        <v>21</v>
      </c>
      <c r="B164" s="184" t="s">
        <v>420</v>
      </c>
      <c r="C164" s="186" t="s">
        <v>2379</v>
      </c>
      <c r="D164" s="129"/>
      <c r="E164" s="131"/>
      <c r="F164" s="130"/>
      <c r="G164" s="130"/>
      <c r="H164" s="44"/>
      <c r="I164" s="2"/>
      <c r="J164" s="295">
        <f>'5療養介護(基本)'!I165</f>
        <v>374</v>
      </c>
      <c r="K164" s="295"/>
      <c r="L164" s="2" t="s">
        <v>809</v>
      </c>
      <c r="M164" s="2"/>
      <c r="N164" s="159"/>
      <c r="O164" s="159"/>
      <c r="P164" s="159"/>
      <c r="Q164" s="159"/>
      <c r="R164" s="159"/>
      <c r="S164" s="159"/>
      <c r="T164" s="89"/>
      <c r="U164" s="159"/>
      <c r="V164" s="89"/>
      <c r="W164" s="310" t="s">
        <v>871</v>
      </c>
      <c r="X164" s="311"/>
      <c r="Y164" s="311"/>
      <c r="Z164" s="311"/>
      <c r="AA164" s="311"/>
      <c r="AB164" s="313" t="s">
        <v>870</v>
      </c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187" t="s">
        <v>810</v>
      </c>
      <c r="AM164" s="317">
        <f>AM161</f>
        <v>0.7</v>
      </c>
      <c r="AN164" s="317"/>
      <c r="AO164" s="188"/>
      <c r="AP164" s="188"/>
      <c r="AQ164" s="188"/>
      <c r="AR164" s="189"/>
      <c r="AS164" s="195">
        <f>ROUND(ROUND(J164*$U$128,0)*AM164,0)</f>
        <v>183</v>
      </c>
      <c r="AT164" s="82"/>
    </row>
    <row r="165" spans="1:46" ht="17.2" customHeight="1" x14ac:dyDescent="0.3">
      <c r="A165" s="183">
        <v>21</v>
      </c>
      <c r="B165" s="184" t="s">
        <v>421</v>
      </c>
      <c r="C165" s="186" t="s">
        <v>2378</v>
      </c>
      <c r="D165" s="129"/>
      <c r="E165" s="131"/>
      <c r="F165" s="130"/>
      <c r="G165" s="130"/>
      <c r="H165" s="109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1"/>
      <c r="U165" s="159"/>
      <c r="V165" s="89"/>
      <c r="W165" s="310"/>
      <c r="X165" s="311"/>
      <c r="Y165" s="311"/>
      <c r="Z165" s="311"/>
      <c r="AA165" s="311"/>
      <c r="AB165" s="313" t="s">
        <v>868</v>
      </c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187" t="s">
        <v>810</v>
      </c>
      <c r="AM165" s="317">
        <f>AM162</f>
        <v>0.5</v>
      </c>
      <c r="AN165" s="317"/>
      <c r="AO165" s="191"/>
      <c r="AP165" s="191"/>
      <c r="AQ165" s="191"/>
      <c r="AR165" s="192"/>
      <c r="AS165" s="195">
        <f>ROUND(ROUND(J164*$U$128,0)*AM165,0)</f>
        <v>131</v>
      </c>
      <c r="AT165" s="82"/>
    </row>
    <row r="166" spans="1:46" ht="17.2" customHeight="1" x14ac:dyDescent="0.3">
      <c r="A166" s="10">
        <v>21</v>
      </c>
      <c r="B166" s="12" t="s">
        <v>422</v>
      </c>
      <c r="C166" s="151" t="s">
        <v>2377</v>
      </c>
      <c r="D166" s="129"/>
      <c r="E166" s="131"/>
      <c r="F166" s="130"/>
      <c r="G166" s="130"/>
      <c r="H166" s="122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1"/>
      <c r="U166" s="2"/>
      <c r="V166" s="43"/>
      <c r="W166" s="9"/>
      <c r="X166" s="30"/>
      <c r="Y166" s="105"/>
      <c r="Z166" s="7"/>
      <c r="AA166" s="7"/>
      <c r="AB166" s="7"/>
      <c r="AC166" s="7"/>
      <c r="AD166" s="59"/>
      <c r="AE166" s="59"/>
      <c r="AF166" s="7"/>
      <c r="AG166" s="7"/>
      <c r="AH166" s="7"/>
      <c r="AI166" s="7"/>
      <c r="AJ166" s="7"/>
      <c r="AK166" s="7"/>
      <c r="AL166" s="59"/>
      <c r="AM166" s="249"/>
      <c r="AN166" s="250"/>
      <c r="AO166" s="239" t="s">
        <v>877</v>
      </c>
      <c r="AP166" s="239"/>
      <c r="AQ166" s="239"/>
      <c r="AR166" s="240"/>
      <c r="AS166" s="167">
        <f>ROUND(J164*$U$128,0)-AO168</f>
        <v>257</v>
      </c>
      <c r="AT166" s="82"/>
    </row>
    <row r="167" spans="1:46" ht="17.2" customHeight="1" x14ac:dyDescent="0.3">
      <c r="A167" s="183">
        <v>21</v>
      </c>
      <c r="B167" s="184" t="s">
        <v>423</v>
      </c>
      <c r="C167" s="186" t="s">
        <v>2376</v>
      </c>
      <c r="D167" s="129"/>
      <c r="E167" s="131"/>
      <c r="F167" s="130"/>
      <c r="G167" s="130"/>
      <c r="H167" s="122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1"/>
      <c r="U167" s="159"/>
      <c r="V167" s="89"/>
      <c r="W167" s="311" t="s">
        <v>871</v>
      </c>
      <c r="X167" s="311"/>
      <c r="Y167" s="311"/>
      <c r="Z167" s="311"/>
      <c r="AA167" s="312"/>
      <c r="AB167" s="313" t="s">
        <v>870</v>
      </c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193" t="s">
        <v>810</v>
      </c>
      <c r="AM167" s="315">
        <f>AM164</f>
        <v>0.7</v>
      </c>
      <c r="AN167" s="316"/>
      <c r="AO167" s="262"/>
      <c r="AP167" s="241"/>
      <c r="AQ167" s="241"/>
      <c r="AR167" s="242"/>
      <c r="AS167" s="195">
        <f>ROUND(ROUND(J164*$U$128,0)*AM167,0)-AO168</f>
        <v>178</v>
      </c>
      <c r="AT167" s="82"/>
    </row>
    <row r="168" spans="1:46" ht="17.2" customHeight="1" x14ac:dyDescent="0.3">
      <c r="A168" s="183">
        <v>21</v>
      </c>
      <c r="B168" s="184" t="s">
        <v>424</v>
      </c>
      <c r="C168" s="186" t="s">
        <v>2375</v>
      </c>
      <c r="D168" s="129"/>
      <c r="E168" s="131"/>
      <c r="F168" s="130"/>
      <c r="G168" s="130"/>
      <c r="H168" s="122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1"/>
      <c r="U168" s="159"/>
      <c r="V168" s="89"/>
      <c r="W168" s="320"/>
      <c r="X168" s="320"/>
      <c r="Y168" s="320"/>
      <c r="Z168" s="320"/>
      <c r="AA168" s="321"/>
      <c r="AB168" s="313" t="s">
        <v>868</v>
      </c>
      <c r="AC168" s="314"/>
      <c r="AD168" s="314"/>
      <c r="AE168" s="314"/>
      <c r="AF168" s="314"/>
      <c r="AG168" s="314"/>
      <c r="AH168" s="314"/>
      <c r="AI168" s="314"/>
      <c r="AJ168" s="314"/>
      <c r="AK168" s="314"/>
      <c r="AL168" s="194" t="s">
        <v>810</v>
      </c>
      <c r="AM168" s="322">
        <f>AM165</f>
        <v>0.5</v>
      </c>
      <c r="AN168" s="323"/>
      <c r="AO168" s="37">
        <f>AO162</f>
        <v>5</v>
      </c>
      <c r="AP168" s="11" t="s">
        <v>873</v>
      </c>
      <c r="AQ168" s="149"/>
      <c r="AR168" s="150"/>
      <c r="AS168" s="195">
        <f>ROUND(ROUND(J164*$U$128,0)*AM168,0)-AO168</f>
        <v>126</v>
      </c>
      <c r="AT168" s="82"/>
    </row>
    <row r="169" spans="1:46" ht="17.2" customHeight="1" x14ac:dyDescent="0.3">
      <c r="A169" s="10">
        <v>21</v>
      </c>
      <c r="B169" s="12" t="s">
        <v>425</v>
      </c>
      <c r="C169" s="151" t="s">
        <v>2374</v>
      </c>
      <c r="D169" s="129"/>
      <c r="E169" s="131"/>
      <c r="F169" s="130"/>
      <c r="G169" s="130"/>
      <c r="H169" s="48" t="s">
        <v>884</v>
      </c>
      <c r="I169" s="34"/>
      <c r="J169" s="34"/>
      <c r="K169" s="34"/>
      <c r="L169" s="34"/>
      <c r="M169" s="34"/>
      <c r="N169" s="55"/>
      <c r="O169" s="55"/>
      <c r="P169" s="55"/>
      <c r="Q169" s="55"/>
      <c r="R169" s="55"/>
      <c r="S169" s="55"/>
      <c r="T169" s="95"/>
      <c r="U169" s="2"/>
      <c r="V169" s="43"/>
      <c r="W169" s="46"/>
      <c r="X169" s="47"/>
      <c r="Y169" s="7"/>
      <c r="Z169" s="7"/>
      <c r="AA169" s="7"/>
      <c r="AB169" s="34"/>
      <c r="AC169" s="34"/>
      <c r="AD169" s="53"/>
      <c r="AE169" s="53"/>
      <c r="AF169" s="34"/>
      <c r="AG169" s="34"/>
      <c r="AH169" s="34"/>
      <c r="AI169" s="34"/>
      <c r="AJ169" s="34"/>
      <c r="AK169" s="34"/>
      <c r="AL169" s="53"/>
      <c r="AM169" s="290"/>
      <c r="AN169" s="290"/>
      <c r="AO169" s="127"/>
      <c r="AP169" s="127"/>
      <c r="AQ169" s="127"/>
      <c r="AR169" s="128"/>
      <c r="AS169" s="167">
        <f>ROUND(J170*$U$128,0)</f>
        <v>248</v>
      </c>
      <c r="AT169" s="82"/>
    </row>
    <row r="170" spans="1:46" ht="17.2" customHeight="1" x14ac:dyDescent="0.3">
      <c r="A170" s="183">
        <v>21</v>
      </c>
      <c r="B170" s="184" t="s">
        <v>426</v>
      </c>
      <c r="C170" s="186" t="s">
        <v>2373</v>
      </c>
      <c r="D170" s="129"/>
      <c r="E170" s="131"/>
      <c r="F170" s="130"/>
      <c r="G170" s="130"/>
      <c r="H170" s="44"/>
      <c r="I170" s="2"/>
      <c r="J170" s="295">
        <f>'5療養介護(基本)'!I171</f>
        <v>354</v>
      </c>
      <c r="K170" s="295"/>
      <c r="L170" s="2" t="s">
        <v>809</v>
      </c>
      <c r="M170" s="2"/>
      <c r="N170" s="159"/>
      <c r="O170" s="159"/>
      <c r="P170" s="159"/>
      <c r="Q170" s="159"/>
      <c r="R170" s="159"/>
      <c r="S170" s="159"/>
      <c r="T170" s="89"/>
      <c r="U170" s="159"/>
      <c r="V170" s="89"/>
      <c r="W170" s="310" t="s">
        <v>871</v>
      </c>
      <c r="X170" s="311"/>
      <c r="Y170" s="311"/>
      <c r="Z170" s="311"/>
      <c r="AA170" s="311"/>
      <c r="AB170" s="313" t="s">
        <v>870</v>
      </c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187" t="s">
        <v>810</v>
      </c>
      <c r="AM170" s="317">
        <f>AM167</f>
        <v>0.7</v>
      </c>
      <c r="AN170" s="317"/>
      <c r="AO170" s="188"/>
      <c r="AP170" s="188"/>
      <c r="AQ170" s="188"/>
      <c r="AR170" s="189"/>
      <c r="AS170" s="195">
        <f>ROUND(ROUND(J170*$U$128,0)*AM170,0)</f>
        <v>174</v>
      </c>
      <c r="AT170" s="82"/>
    </row>
    <row r="171" spans="1:46" ht="17.2" customHeight="1" x14ac:dyDescent="0.3">
      <c r="A171" s="183">
        <v>21</v>
      </c>
      <c r="B171" s="184" t="s">
        <v>427</v>
      </c>
      <c r="C171" s="186" t="s">
        <v>2372</v>
      </c>
      <c r="D171" s="129"/>
      <c r="E171" s="131"/>
      <c r="F171" s="130"/>
      <c r="G171" s="130"/>
      <c r="H171" s="109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1"/>
      <c r="U171" s="159"/>
      <c r="V171" s="89"/>
      <c r="W171" s="310"/>
      <c r="X171" s="311"/>
      <c r="Y171" s="311"/>
      <c r="Z171" s="311"/>
      <c r="AA171" s="311"/>
      <c r="AB171" s="313" t="s">
        <v>868</v>
      </c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187" t="s">
        <v>810</v>
      </c>
      <c r="AM171" s="317">
        <f>AM168</f>
        <v>0.5</v>
      </c>
      <c r="AN171" s="317"/>
      <c r="AO171" s="191"/>
      <c r="AP171" s="191"/>
      <c r="AQ171" s="191"/>
      <c r="AR171" s="192"/>
      <c r="AS171" s="195">
        <f>ROUND(ROUND(J170*$U$128,0)*AM171,0)</f>
        <v>124</v>
      </c>
      <c r="AT171" s="82"/>
    </row>
    <row r="172" spans="1:46" ht="17.2" customHeight="1" x14ac:dyDescent="0.3">
      <c r="A172" s="10">
        <v>21</v>
      </c>
      <c r="B172" s="12" t="s">
        <v>428</v>
      </c>
      <c r="C172" s="151" t="s">
        <v>2371</v>
      </c>
      <c r="D172" s="129"/>
      <c r="E172" s="131"/>
      <c r="F172" s="130"/>
      <c r="G172" s="130"/>
      <c r="H172" s="122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1"/>
      <c r="U172" s="2"/>
      <c r="V172" s="43"/>
      <c r="W172" s="9"/>
      <c r="X172" s="30"/>
      <c r="Y172" s="105"/>
      <c r="Z172" s="7"/>
      <c r="AA172" s="7"/>
      <c r="AB172" s="7"/>
      <c r="AC172" s="7"/>
      <c r="AD172" s="59"/>
      <c r="AE172" s="59"/>
      <c r="AF172" s="7"/>
      <c r="AG172" s="7"/>
      <c r="AH172" s="7"/>
      <c r="AI172" s="7"/>
      <c r="AJ172" s="7"/>
      <c r="AK172" s="7"/>
      <c r="AL172" s="59"/>
      <c r="AM172" s="249"/>
      <c r="AN172" s="250"/>
      <c r="AO172" s="239" t="s">
        <v>877</v>
      </c>
      <c r="AP172" s="239"/>
      <c r="AQ172" s="239"/>
      <c r="AR172" s="240"/>
      <c r="AS172" s="167">
        <f>ROUND(J170*$U$128,0)-AO174</f>
        <v>243</v>
      </c>
      <c r="AT172" s="82"/>
    </row>
    <row r="173" spans="1:46" ht="17.2" customHeight="1" x14ac:dyDescent="0.3">
      <c r="A173" s="183">
        <v>21</v>
      </c>
      <c r="B173" s="184" t="s">
        <v>429</v>
      </c>
      <c r="C173" s="186" t="s">
        <v>2370</v>
      </c>
      <c r="D173" s="129"/>
      <c r="E173" s="131"/>
      <c r="F173" s="130"/>
      <c r="G173" s="130"/>
      <c r="H173" s="122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1"/>
      <c r="U173" s="159"/>
      <c r="V173" s="89"/>
      <c r="W173" s="311" t="s">
        <v>871</v>
      </c>
      <c r="X173" s="311"/>
      <c r="Y173" s="311"/>
      <c r="Z173" s="311"/>
      <c r="AA173" s="312"/>
      <c r="AB173" s="313" t="s">
        <v>870</v>
      </c>
      <c r="AC173" s="314"/>
      <c r="AD173" s="314"/>
      <c r="AE173" s="314"/>
      <c r="AF173" s="314"/>
      <c r="AG173" s="314"/>
      <c r="AH173" s="314"/>
      <c r="AI173" s="314"/>
      <c r="AJ173" s="314"/>
      <c r="AK173" s="314"/>
      <c r="AL173" s="193" t="s">
        <v>810</v>
      </c>
      <c r="AM173" s="315">
        <f>AM170</f>
        <v>0.7</v>
      </c>
      <c r="AN173" s="316"/>
      <c r="AO173" s="262"/>
      <c r="AP173" s="241"/>
      <c r="AQ173" s="241"/>
      <c r="AR173" s="242"/>
      <c r="AS173" s="195">
        <f>ROUND(ROUND(J170*$U$128,0)*AM173,0)-AO174</f>
        <v>169</v>
      </c>
      <c r="AT173" s="82"/>
    </row>
    <row r="174" spans="1:46" ht="17.2" customHeight="1" x14ac:dyDescent="0.3">
      <c r="A174" s="183">
        <v>21</v>
      </c>
      <c r="B174" s="184" t="s">
        <v>430</v>
      </c>
      <c r="C174" s="186" t="s">
        <v>2369</v>
      </c>
      <c r="D174" s="148"/>
      <c r="E174" s="150"/>
      <c r="F174" s="149"/>
      <c r="G174" s="149"/>
      <c r="H174" s="123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5"/>
      <c r="U174" s="27"/>
      <c r="V174" s="92"/>
      <c r="W174" s="320"/>
      <c r="X174" s="320"/>
      <c r="Y174" s="320"/>
      <c r="Z174" s="320"/>
      <c r="AA174" s="321"/>
      <c r="AB174" s="313" t="s">
        <v>868</v>
      </c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194" t="s">
        <v>810</v>
      </c>
      <c r="AM174" s="322">
        <f>AM171</f>
        <v>0.5</v>
      </c>
      <c r="AN174" s="323"/>
      <c r="AO174" s="37">
        <f>AO168</f>
        <v>5</v>
      </c>
      <c r="AP174" s="11" t="s">
        <v>873</v>
      </c>
      <c r="AQ174" s="149"/>
      <c r="AR174" s="150"/>
      <c r="AS174" s="196">
        <f>ROUND(ROUND(J170*$U$128,0)*AM174,0)-AO174</f>
        <v>119</v>
      </c>
      <c r="AT174" s="81"/>
    </row>
    <row r="175" spans="1:46" ht="17.2" customHeight="1" x14ac:dyDescent="0.3">
      <c r="A175" s="32">
        <v>21</v>
      </c>
      <c r="B175" s="12" t="s">
        <v>431</v>
      </c>
      <c r="C175" s="118" t="s">
        <v>2368</v>
      </c>
      <c r="D175" s="265" t="s">
        <v>975</v>
      </c>
      <c r="E175" s="266"/>
      <c r="F175" s="265" t="s">
        <v>974</v>
      </c>
      <c r="G175" s="299"/>
      <c r="H175" s="241" t="s">
        <v>923</v>
      </c>
      <c r="I175" s="241"/>
      <c r="J175" s="241"/>
      <c r="K175" s="241"/>
      <c r="L175" s="242"/>
      <c r="M175" s="2"/>
      <c r="N175" s="140"/>
      <c r="O175" s="140"/>
      <c r="P175" s="140"/>
      <c r="Q175" s="140"/>
      <c r="R175" s="140"/>
      <c r="S175" s="140"/>
      <c r="T175" s="140"/>
      <c r="U175" s="304" t="s">
        <v>2048</v>
      </c>
      <c r="V175" s="306" t="s">
        <v>2319</v>
      </c>
      <c r="W175" s="9"/>
      <c r="X175" s="30"/>
      <c r="Y175" s="105"/>
      <c r="Z175" s="63"/>
      <c r="AA175" s="7"/>
      <c r="AB175" s="34"/>
      <c r="AC175" s="34"/>
      <c r="AD175" s="53"/>
      <c r="AE175" s="53"/>
      <c r="AF175" s="34"/>
      <c r="AG175" s="34"/>
      <c r="AH175" s="34"/>
      <c r="AI175" s="34"/>
      <c r="AJ175" s="34"/>
      <c r="AK175" s="34"/>
      <c r="AL175" s="53"/>
      <c r="AM175" s="290"/>
      <c r="AN175" s="290"/>
      <c r="AO175" s="127"/>
      <c r="AP175" s="127"/>
      <c r="AQ175" s="127"/>
      <c r="AR175" s="128"/>
      <c r="AS175" s="178">
        <f>ROUND(I179*$U$248,0)</f>
        <v>306</v>
      </c>
      <c r="AT175" s="14" t="s">
        <v>824</v>
      </c>
    </row>
    <row r="176" spans="1:46" ht="17.2" customHeight="1" x14ac:dyDescent="0.3">
      <c r="A176" s="183">
        <v>21</v>
      </c>
      <c r="B176" s="184" t="s">
        <v>432</v>
      </c>
      <c r="C176" s="186" t="s">
        <v>2367</v>
      </c>
      <c r="D176" s="265"/>
      <c r="E176" s="266"/>
      <c r="F176" s="265"/>
      <c r="G176" s="299"/>
      <c r="H176" s="241"/>
      <c r="I176" s="241"/>
      <c r="J176" s="241"/>
      <c r="K176" s="241"/>
      <c r="L176" s="242"/>
      <c r="M176" s="140"/>
      <c r="N176" s="140"/>
      <c r="O176" s="140"/>
      <c r="P176" s="140"/>
      <c r="Q176" s="140"/>
      <c r="R176" s="140"/>
      <c r="S176" s="140"/>
      <c r="T176" s="140"/>
      <c r="U176" s="305"/>
      <c r="V176" s="307"/>
      <c r="W176" s="310" t="s">
        <v>871</v>
      </c>
      <c r="X176" s="311"/>
      <c r="Y176" s="311"/>
      <c r="Z176" s="311"/>
      <c r="AA176" s="311"/>
      <c r="AB176" s="313" t="s">
        <v>870</v>
      </c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187" t="s">
        <v>810</v>
      </c>
      <c r="AM176" s="317">
        <f>AM173</f>
        <v>0.7</v>
      </c>
      <c r="AN176" s="317"/>
      <c r="AO176" s="188"/>
      <c r="AP176" s="188"/>
      <c r="AQ176" s="188"/>
      <c r="AR176" s="189"/>
      <c r="AS176" s="190">
        <f>ROUND(ROUND(I179*$U$248,0)*AM176,0)</f>
        <v>214</v>
      </c>
      <c r="AT176" s="82"/>
    </row>
    <row r="177" spans="1:46" ht="17.2" customHeight="1" x14ac:dyDescent="0.3">
      <c r="A177" s="183">
        <v>21</v>
      </c>
      <c r="B177" s="184" t="s">
        <v>433</v>
      </c>
      <c r="C177" s="186" t="s">
        <v>2366</v>
      </c>
      <c r="D177" s="265"/>
      <c r="E177" s="266"/>
      <c r="F177" s="265"/>
      <c r="G177" s="299"/>
      <c r="H177" s="135"/>
      <c r="I177" s="135"/>
      <c r="J177" s="135"/>
      <c r="K177" s="135"/>
      <c r="L177" s="136"/>
      <c r="M177" s="140"/>
      <c r="N177" s="140"/>
      <c r="O177" s="140"/>
      <c r="P177" s="140"/>
      <c r="Q177" s="140"/>
      <c r="R177" s="140"/>
      <c r="S177" s="140"/>
      <c r="T177" s="140"/>
      <c r="U177" s="305"/>
      <c r="V177" s="307"/>
      <c r="W177" s="310"/>
      <c r="X177" s="311"/>
      <c r="Y177" s="311"/>
      <c r="Z177" s="311"/>
      <c r="AA177" s="311"/>
      <c r="AB177" s="313" t="s">
        <v>868</v>
      </c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187" t="s">
        <v>810</v>
      </c>
      <c r="AM177" s="317">
        <f>AM174</f>
        <v>0.5</v>
      </c>
      <c r="AN177" s="317"/>
      <c r="AO177" s="188"/>
      <c r="AP177" s="188"/>
      <c r="AQ177" s="188"/>
      <c r="AR177" s="189"/>
      <c r="AS177" s="190">
        <f>ROUND(ROUND(I179*$U$248,0)*AM177,0)</f>
        <v>153</v>
      </c>
      <c r="AT177" s="82"/>
    </row>
    <row r="178" spans="1:46" ht="17.2" customHeight="1" x14ac:dyDescent="0.3">
      <c r="A178" s="10">
        <v>21</v>
      </c>
      <c r="B178" s="12" t="s">
        <v>434</v>
      </c>
      <c r="C178" s="151" t="s">
        <v>2365</v>
      </c>
      <c r="D178" s="265"/>
      <c r="E178" s="266"/>
      <c r="F178" s="265"/>
      <c r="G178" s="299"/>
      <c r="H178" s="2"/>
      <c r="I178" s="2"/>
      <c r="J178" s="2"/>
      <c r="K178" s="140"/>
      <c r="L178" s="83"/>
      <c r="M178" s="239" t="s">
        <v>837</v>
      </c>
      <c r="N178" s="239"/>
      <c r="O178" s="239"/>
      <c r="P178" s="239"/>
      <c r="Q178" s="239"/>
      <c r="R178" s="239"/>
      <c r="S178" s="239"/>
      <c r="T178" s="239"/>
      <c r="U178" s="305"/>
      <c r="V178" s="307"/>
      <c r="W178" s="46"/>
      <c r="X178" s="47"/>
      <c r="Y178" s="7"/>
      <c r="Z178" s="7"/>
      <c r="AA178" s="7"/>
      <c r="AB178" s="7"/>
      <c r="AC178" s="7"/>
      <c r="AD178" s="59"/>
      <c r="AE178" s="59"/>
      <c r="AF178" s="7"/>
      <c r="AG178" s="7"/>
      <c r="AH178" s="7"/>
      <c r="AI178" s="7"/>
      <c r="AJ178" s="7"/>
      <c r="AK178" s="7"/>
      <c r="AL178" s="53"/>
      <c r="AM178" s="290"/>
      <c r="AN178" s="290"/>
      <c r="AO178" s="127"/>
      <c r="AP178" s="127"/>
      <c r="AQ178" s="127"/>
      <c r="AR178" s="128"/>
      <c r="AS178" s="178">
        <f>ROUND(ROUND(I179*S180,0)*$U$248,0)</f>
        <v>295</v>
      </c>
      <c r="AT178" s="82"/>
    </row>
    <row r="179" spans="1:46" ht="17.2" customHeight="1" x14ac:dyDescent="0.3">
      <c r="A179" s="183">
        <v>21</v>
      </c>
      <c r="B179" s="184" t="s">
        <v>435</v>
      </c>
      <c r="C179" s="186" t="s">
        <v>2364</v>
      </c>
      <c r="D179" s="265"/>
      <c r="E179" s="266"/>
      <c r="F179" s="265"/>
      <c r="G179" s="299"/>
      <c r="H179" s="2"/>
      <c r="I179" s="295">
        <f>'5療養介護(基本)'!I178</f>
        <v>437</v>
      </c>
      <c r="J179" s="295"/>
      <c r="K179" s="2" t="s">
        <v>809</v>
      </c>
      <c r="L179" s="43"/>
      <c r="M179" s="241"/>
      <c r="N179" s="241"/>
      <c r="O179" s="241"/>
      <c r="P179" s="241"/>
      <c r="Q179" s="241"/>
      <c r="R179" s="241"/>
      <c r="S179" s="241"/>
      <c r="T179" s="241"/>
      <c r="U179" s="305"/>
      <c r="V179" s="307"/>
      <c r="W179" s="310" t="s">
        <v>871</v>
      </c>
      <c r="X179" s="311"/>
      <c r="Y179" s="311"/>
      <c r="Z179" s="311"/>
      <c r="AA179" s="311"/>
      <c r="AB179" s="313" t="s">
        <v>870</v>
      </c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187" t="s">
        <v>810</v>
      </c>
      <c r="AM179" s="317">
        <f>AM176</f>
        <v>0.7</v>
      </c>
      <c r="AN179" s="317"/>
      <c r="AO179" s="188"/>
      <c r="AP179" s="188"/>
      <c r="AQ179" s="188"/>
      <c r="AR179" s="189"/>
      <c r="AS179" s="190">
        <f>ROUND(ROUND(ROUND(I179*S180,0)*$U$248,0)*AM179,0)</f>
        <v>207</v>
      </c>
      <c r="AT179" s="82"/>
    </row>
    <row r="180" spans="1:46" ht="17.2" customHeight="1" x14ac:dyDescent="0.3">
      <c r="A180" s="183">
        <v>21</v>
      </c>
      <c r="B180" s="184" t="s">
        <v>436</v>
      </c>
      <c r="C180" s="186" t="s">
        <v>2363</v>
      </c>
      <c r="D180" s="265"/>
      <c r="E180" s="266"/>
      <c r="F180" s="265"/>
      <c r="G180" s="299"/>
      <c r="H180" s="2"/>
      <c r="I180" s="2"/>
      <c r="J180" s="2"/>
      <c r="K180" s="2"/>
      <c r="L180" s="43"/>
      <c r="M180" s="11"/>
      <c r="N180" s="11"/>
      <c r="O180" s="11"/>
      <c r="P180" s="11"/>
      <c r="Q180" s="11"/>
      <c r="R180" s="126" t="s">
        <v>810</v>
      </c>
      <c r="S180" s="236">
        <f>'5療養介護(基本)'!S180:T180</f>
        <v>0.96499999999999997</v>
      </c>
      <c r="T180" s="236"/>
      <c r="U180" s="305"/>
      <c r="V180" s="307"/>
      <c r="W180" s="310"/>
      <c r="X180" s="311"/>
      <c r="Y180" s="311"/>
      <c r="Z180" s="311"/>
      <c r="AA180" s="311"/>
      <c r="AB180" s="313" t="s">
        <v>868</v>
      </c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187" t="s">
        <v>810</v>
      </c>
      <c r="AM180" s="317">
        <f>AM177</f>
        <v>0.5</v>
      </c>
      <c r="AN180" s="317"/>
      <c r="AO180" s="191"/>
      <c r="AP180" s="191"/>
      <c r="AQ180" s="191"/>
      <c r="AR180" s="192"/>
      <c r="AS180" s="190">
        <f>ROUND(ROUND(ROUND(I179*S180,0)*$U$248,0)*AM180,0)</f>
        <v>148</v>
      </c>
      <c r="AT180" s="82"/>
    </row>
    <row r="181" spans="1:46" ht="17.2" customHeight="1" x14ac:dyDescent="0.3">
      <c r="A181" s="10">
        <v>21</v>
      </c>
      <c r="B181" s="12" t="s">
        <v>437</v>
      </c>
      <c r="C181" s="151" t="s">
        <v>2362</v>
      </c>
      <c r="D181" s="265"/>
      <c r="E181" s="266"/>
      <c r="F181" s="265"/>
      <c r="G181" s="299"/>
      <c r="H181" s="130"/>
      <c r="I181" s="130"/>
      <c r="J181" s="130"/>
      <c r="K181" s="130"/>
      <c r="L181" s="131"/>
      <c r="M181" s="34"/>
      <c r="N181" s="76"/>
      <c r="O181" s="76"/>
      <c r="P181" s="76"/>
      <c r="Q181" s="76"/>
      <c r="R181" s="76"/>
      <c r="S181" s="76"/>
      <c r="T181" s="76"/>
      <c r="U181" s="305"/>
      <c r="V181" s="307"/>
      <c r="W181" s="9"/>
      <c r="X181" s="30"/>
      <c r="Y181" s="105"/>
      <c r="Z181" s="63"/>
      <c r="AA181" s="7"/>
      <c r="AB181" s="34"/>
      <c r="AC181" s="34"/>
      <c r="AD181" s="53"/>
      <c r="AE181" s="53"/>
      <c r="AF181" s="34"/>
      <c r="AG181" s="34"/>
      <c r="AH181" s="34"/>
      <c r="AI181" s="34"/>
      <c r="AJ181" s="34"/>
      <c r="AK181" s="34"/>
      <c r="AL181" s="59"/>
      <c r="AM181" s="249"/>
      <c r="AN181" s="250"/>
      <c r="AO181" s="241" t="s">
        <v>877</v>
      </c>
      <c r="AP181" s="241"/>
      <c r="AQ181" s="241"/>
      <c r="AR181" s="242"/>
      <c r="AS181" s="167">
        <f>ROUND(I179*$U$248,0)-AO184</f>
        <v>301</v>
      </c>
      <c r="AT181" s="82"/>
    </row>
    <row r="182" spans="1:46" ht="17.2" customHeight="1" x14ac:dyDescent="0.3">
      <c r="A182" s="183">
        <v>21</v>
      </c>
      <c r="B182" s="184" t="s">
        <v>438</v>
      </c>
      <c r="C182" s="186" t="s">
        <v>2361</v>
      </c>
      <c r="D182" s="265"/>
      <c r="E182" s="266"/>
      <c r="F182" s="265"/>
      <c r="G182" s="299"/>
      <c r="H182" s="130"/>
      <c r="I182" s="130"/>
      <c r="J182" s="130"/>
      <c r="K182" s="130"/>
      <c r="L182" s="131"/>
      <c r="M182" s="140"/>
      <c r="N182" s="140"/>
      <c r="O182" s="140"/>
      <c r="P182" s="140"/>
      <c r="Q182" s="140"/>
      <c r="R182" s="140"/>
      <c r="S182" s="140"/>
      <c r="T182" s="140"/>
      <c r="U182" s="305"/>
      <c r="V182" s="307"/>
      <c r="W182" s="310" t="s">
        <v>871</v>
      </c>
      <c r="X182" s="311"/>
      <c r="Y182" s="311"/>
      <c r="Z182" s="311"/>
      <c r="AA182" s="312"/>
      <c r="AB182" s="313" t="s">
        <v>870</v>
      </c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193" t="s">
        <v>810</v>
      </c>
      <c r="AM182" s="315">
        <f>AM179</f>
        <v>0.7</v>
      </c>
      <c r="AN182" s="316"/>
      <c r="AO182" s="262"/>
      <c r="AP182" s="241"/>
      <c r="AQ182" s="241"/>
      <c r="AR182" s="242"/>
      <c r="AS182" s="195">
        <f>ROUND(ROUND(I179*$U$248,0)*AM182,0)-AO184</f>
        <v>209</v>
      </c>
      <c r="AT182" s="82"/>
    </row>
    <row r="183" spans="1:46" ht="17.2" customHeight="1" x14ac:dyDescent="0.3">
      <c r="A183" s="183">
        <v>21</v>
      </c>
      <c r="B183" s="184" t="s">
        <v>439</v>
      </c>
      <c r="C183" s="186" t="s">
        <v>2360</v>
      </c>
      <c r="D183" s="265"/>
      <c r="E183" s="266"/>
      <c r="F183" s="265"/>
      <c r="G183" s="299"/>
      <c r="H183" s="135"/>
      <c r="I183" s="135"/>
      <c r="J183" s="135"/>
      <c r="K183" s="135"/>
      <c r="L183" s="136"/>
      <c r="M183" s="140"/>
      <c r="N183" s="140"/>
      <c r="O183" s="140"/>
      <c r="P183" s="140"/>
      <c r="Q183" s="140"/>
      <c r="R183" s="140"/>
      <c r="S183" s="140"/>
      <c r="T183" s="140"/>
      <c r="U183" s="305"/>
      <c r="V183" s="307"/>
      <c r="W183" s="310"/>
      <c r="X183" s="311"/>
      <c r="Y183" s="311"/>
      <c r="Z183" s="311"/>
      <c r="AA183" s="312"/>
      <c r="AB183" s="313" t="s">
        <v>868</v>
      </c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187" t="s">
        <v>810</v>
      </c>
      <c r="AM183" s="317">
        <f>AM180</f>
        <v>0.5</v>
      </c>
      <c r="AN183" s="318"/>
      <c r="AO183" s="134"/>
      <c r="AP183" s="130"/>
      <c r="AQ183" s="130"/>
      <c r="AR183" s="131"/>
      <c r="AS183" s="195">
        <f>ROUND(ROUND(I179*$U$248,0)*AM183,0)-AO184</f>
        <v>148</v>
      </c>
      <c r="AT183" s="82"/>
    </row>
    <row r="184" spans="1:46" ht="17.2" customHeight="1" x14ac:dyDescent="0.3">
      <c r="A184" s="10">
        <v>21</v>
      </c>
      <c r="B184" s="12" t="s">
        <v>440</v>
      </c>
      <c r="C184" s="151" t="s">
        <v>2359</v>
      </c>
      <c r="D184" s="265"/>
      <c r="E184" s="266"/>
      <c r="F184" s="265"/>
      <c r="G184" s="299"/>
      <c r="H184" s="2"/>
      <c r="I184" s="2"/>
      <c r="J184" s="36"/>
      <c r="K184" s="36"/>
      <c r="L184" s="43"/>
      <c r="M184" s="239" t="s">
        <v>837</v>
      </c>
      <c r="N184" s="239"/>
      <c r="O184" s="239"/>
      <c r="P184" s="239"/>
      <c r="Q184" s="239"/>
      <c r="R184" s="239"/>
      <c r="S184" s="239"/>
      <c r="T184" s="239"/>
      <c r="U184" s="305"/>
      <c r="V184" s="307"/>
      <c r="W184" s="46"/>
      <c r="X184" s="47"/>
      <c r="Y184" s="7"/>
      <c r="Z184" s="7"/>
      <c r="AA184" s="7"/>
      <c r="AB184" s="7"/>
      <c r="AC184" s="7"/>
      <c r="AD184" s="59"/>
      <c r="AE184" s="59"/>
      <c r="AF184" s="7"/>
      <c r="AG184" s="7"/>
      <c r="AH184" s="7"/>
      <c r="AI184" s="7"/>
      <c r="AJ184" s="7"/>
      <c r="AK184" s="7"/>
      <c r="AL184" s="59"/>
      <c r="AM184" s="249"/>
      <c r="AN184" s="250"/>
      <c r="AO184" s="36">
        <f>AO174</f>
        <v>5</v>
      </c>
      <c r="AP184" s="69" t="s">
        <v>873</v>
      </c>
      <c r="AQ184" s="130"/>
      <c r="AR184" s="131"/>
      <c r="AS184" s="167">
        <f>ROUND(ROUND(I179*S186,0)*$U$248,0)-AO184</f>
        <v>290</v>
      </c>
      <c r="AT184" s="82"/>
    </row>
    <row r="185" spans="1:46" ht="17.2" customHeight="1" x14ac:dyDescent="0.3">
      <c r="A185" s="183">
        <v>21</v>
      </c>
      <c r="B185" s="184" t="s">
        <v>441</v>
      </c>
      <c r="C185" s="186" t="s">
        <v>2358</v>
      </c>
      <c r="D185" s="265"/>
      <c r="E185" s="266"/>
      <c r="F185" s="265"/>
      <c r="G185" s="299"/>
      <c r="H185" s="2"/>
      <c r="I185" s="2"/>
      <c r="J185" s="2"/>
      <c r="K185" s="2"/>
      <c r="L185" s="43"/>
      <c r="M185" s="241"/>
      <c r="N185" s="241"/>
      <c r="O185" s="241"/>
      <c r="P185" s="241"/>
      <c r="Q185" s="241"/>
      <c r="R185" s="241"/>
      <c r="S185" s="241"/>
      <c r="T185" s="241"/>
      <c r="U185" s="305"/>
      <c r="V185" s="307"/>
      <c r="W185" s="310" t="s">
        <v>871</v>
      </c>
      <c r="X185" s="311"/>
      <c r="Y185" s="311"/>
      <c r="Z185" s="311"/>
      <c r="AA185" s="312"/>
      <c r="AB185" s="313" t="s">
        <v>870</v>
      </c>
      <c r="AC185" s="314"/>
      <c r="AD185" s="314"/>
      <c r="AE185" s="314"/>
      <c r="AF185" s="314"/>
      <c r="AG185" s="314"/>
      <c r="AH185" s="314"/>
      <c r="AI185" s="314"/>
      <c r="AJ185" s="314"/>
      <c r="AK185" s="314"/>
      <c r="AL185" s="193" t="s">
        <v>810</v>
      </c>
      <c r="AM185" s="315">
        <f>AM182</f>
        <v>0.7</v>
      </c>
      <c r="AN185" s="316"/>
      <c r="AO185" s="44"/>
      <c r="AP185" s="130"/>
      <c r="AQ185" s="130"/>
      <c r="AR185" s="131"/>
      <c r="AS185" s="195">
        <f>ROUND(ROUND(ROUND(I179*S186,0)*$U$248,0)*AM185,0)-AO184</f>
        <v>202</v>
      </c>
      <c r="AT185" s="82"/>
    </row>
    <row r="186" spans="1:46" ht="17.2" customHeight="1" x14ac:dyDescent="0.3">
      <c r="A186" s="183">
        <v>21</v>
      </c>
      <c r="B186" s="184" t="s">
        <v>442</v>
      </c>
      <c r="C186" s="186" t="s">
        <v>2357</v>
      </c>
      <c r="D186" s="265"/>
      <c r="E186" s="266"/>
      <c r="F186" s="265"/>
      <c r="G186" s="299"/>
      <c r="H186" s="2"/>
      <c r="I186" s="2"/>
      <c r="J186" s="2"/>
      <c r="K186" s="2"/>
      <c r="L186" s="43"/>
      <c r="M186" s="11"/>
      <c r="N186" s="11"/>
      <c r="O186" s="11"/>
      <c r="P186" s="11"/>
      <c r="Q186" s="11"/>
      <c r="R186" s="126" t="s">
        <v>810</v>
      </c>
      <c r="S186" s="236">
        <f>S180</f>
        <v>0.96499999999999997</v>
      </c>
      <c r="T186" s="236"/>
      <c r="U186" s="305"/>
      <c r="V186" s="307"/>
      <c r="W186" s="319"/>
      <c r="X186" s="320"/>
      <c r="Y186" s="320"/>
      <c r="Z186" s="320"/>
      <c r="AA186" s="321"/>
      <c r="AB186" s="313" t="s">
        <v>868</v>
      </c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194" t="s">
        <v>810</v>
      </c>
      <c r="AM186" s="322">
        <f>AM183</f>
        <v>0.5</v>
      </c>
      <c r="AN186" s="323"/>
      <c r="AO186" s="42"/>
      <c r="AP186" s="149"/>
      <c r="AQ186" s="149"/>
      <c r="AR186" s="150"/>
      <c r="AS186" s="195">
        <f>ROUND(ROUND(ROUND(I179*S186,0)*$U$248,0)*AM186,0)-AO184</f>
        <v>143</v>
      </c>
      <c r="AT186" s="82"/>
    </row>
    <row r="187" spans="1:46" ht="17.2" customHeight="1" x14ac:dyDescent="0.3">
      <c r="A187" s="10">
        <v>21</v>
      </c>
      <c r="B187" s="12" t="s">
        <v>443</v>
      </c>
      <c r="C187" s="151" t="s">
        <v>2356</v>
      </c>
      <c r="D187" s="129"/>
      <c r="E187" s="130"/>
      <c r="F187" s="129"/>
      <c r="G187" s="131"/>
      <c r="H187" s="239" t="s">
        <v>910</v>
      </c>
      <c r="I187" s="239"/>
      <c r="J187" s="239"/>
      <c r="K187" s="239"/>
      <c r="L187" s="240"/>
      <c r="M187" s="34"/>
      <c r="N187" s="76"/>
      <c r="O187" s="76"/>
      <c r="P187" s="76"/>
      <c r="Q187" s="76"/>
      <c r="R187" s="76"/>
      <c r="S187" s="76"/>
      <c r="T187" s="76"/>
      <c r="U187" s="305"/>
      <c r="V187" s="307"/>
      <c r="W187" s="9"/>
      <c r="X187" s="30"/>
      <c r="Y187" s="105"/>
      <c r="Z187" s="63"/>
      <c r="AA187" s="7"/>
      <c r="AB187" s="34"/>
      <c r="AC187" s="34"/>
      <c r="AD187" s="53"/>
      <c r="AE187" s="53"/>
      <c r="AF187" s="34"/>
      <c r="AG187" s="34"/>
      <c r="AH187" s="34"/>
      <c r="AI187" s="34"/>
      <c r="AJ187" s="34"/>
      <c r="AK187" s="34"/>
      <c r="AL187" s="53"/>
      <c r="AM187" s="290"/>
      <c r="AN187" s="290"/>
      <c r="AO187" s="127"/>
      <c r="AP187" s="127"/>
      <c r="AQ187" s="127"/>
      <c r="AR187" s="128"/>
      <c r="AS187" s="178">
        <f>ROUND(I191*$U$248,0)</f>
        <v>281</v>
      </c>
      <c r="AT187" s="82"/>
    </row>
    <row r="188" spans="1:46" ht="17.2" customHeight="1" x14ac:dyDescent="0.3">
      <c r="A188" s="183">
        <v>21</v>
      </c>
      <c r="B188" s="184" t="s">
        <v>444</v>
      </c>
      <c r="C188" s="186" t="s">
        <v>2355</v>
      </c>
      <c r="D188" s="129"/>
      <c r="E188" s="130"/>
      <c r="F188" s="129"/>
      <c r="G188" s="131"/>
      <c r="H188" s="241"/>
      <c r="I188" s="241"/>
      <c r="J188" s="241"/>
      <c r="K188" s="241"/>
      <c r="L188" s="242"/>
      <c r="M188" s="140"/>
      <c r="N188" s="140"/>
      <c r="O188" s="140"/>
      <c r="P188" s="140"/>
      <c r="Q188" s="140"/>
      <c r="R188" s="140"/>
      <c r="S188" s="140"/>
      <c r="T188" s="140"/>
      <c r="U188" s="305"/>
      <c r="V188" s="307"/>
      <c r="W188" s="310" t="s">
        <v>871</v>
      </c>
      <c r="X188" s="311"/>
      <c r="Y188" s="311"/>
      <c r="Z188" s="311"/>
      <c r="AA188" s="311"/>
      <c r="AB188" s="313" t="s">
        <v>870</v>
      </c>
      <c r="AC188" s="314"/>
      <c r="AD188" s="314"/>
      <c r="AE188" s="314"/>
      <c r="AF188" s="314"/>
      <c r="AG188" s="314"/>
      <c r="AH188" s="314"/>
      <c r="AI188" s="314"/>
      <c r="AJ188" s="314"/>
      <c r="AK188" s="314"/>
      <c r="AL188" s="187" t="s">
        <v>810</v>
      </c>
      <c r="AM188" s="317">
        <f>AM185</f>
        <v>0.7</v>
      </c>
      <c r="AN188" s="317"/>
      <c r="AO188" s="188"/>
      <c r="AP188" s="188"/>
      <c r="AQ188" s="188"/>
      <c r="AR188" s="189"/>
      <c r="AS188" s="190">
        <f>ROUND(ROUND(I191*$U$248,0)*AM188,0)</f>
        <v>197</v>
      </c>
      <c r="AT188" s="82"/>
    </row>
    <row r="189" spans="1:46" ht="17.2" customHeight="1" x14ac:dyDescent="0.3">
      <c r="A189" s="183">
        <v>21</v>
      </c>
      <c r="B189" s="184" t="s">
        <v>445</v>
      </c>
      <c r="C189" s="186" t="s">
        <v>2354</v>
      </c>
      <c r="D189" s="129"/>
      <c r="E189" s="130"/>
      <c r="F189" s="129"/>
      <c r="G189" s="131"/>
      <c r="H189" s="130"/>
      <c r="I189" s="130"/>
      <c r="J189" s="130"/>
      <c r="K189" s="130"/>
      <c r="L189" s="131"/>
      <c r="M189" s="140"/>
      <c r="N189" s="140"/>
      <c r="O189" s="140"/>
      <c r="P189" s="140"/>
      <c r="Q189" s="140"/>
      <c r="R189" s="140"/>
      <c r="S189" s="140"/>
      <c r="T189" s="140"/>
      <c r="U189" s="305"/>
      <c r="V189" s="307"/>
      <c r="W189" s="310"/>
      <c r="X189" s="311"/>
      <c r="Y189" s="311"/>
      <c r="Z189" s="311"/>
      <c r="AA189" s="311"/>
      <c r="AB189" s="313" t="s">
        <v>868</v>
      </c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187" t="s">
        <v>810</v>
      </c>
      <c r="AM189" s="317">
        <f>AM186</f>
        <v>0.5</v>
      </c>
      <c r="AN189" s="317"/>
      <c r="AO189" s="188"/>
      <c r="AP189" s="188"/>
      <c r="AQ189" s="188"/>
      <c r="AR189" s="189"/>
      <c r="AS189" s="190">
        <f>ROUND(ROUND(I191*$U$248,0)*AM189,0)</f>
        <v>141</v>
      </c>
      <c r="AT189" s="82"/>
    </row>
    <row r="190" spans="1:46" ht="17.2" customHeight="1" x14ac:dyDescent="0.3">
      <c r="A190" s="10">
        <v>21</v>
      </c>
      <c r="B190" s="12" t="s">
        <v>446</v>
      </c>
      <c r="C190" s="151" t="s">
        <v>2353</v>
      </c>
      <c r="D190" s="129"/>
      <c r="E190" s="130"/>
      <c r="F190" s="129"/>
      <c r="G190" s="131"/>
      <c r="H190" s="130"/>
      <c r="I190" s="130"/>
      <c r="J190" s="2"/>
      <c r="K190" s="140"/>
      <c r="L190" s="83"/>
      <c r="M190" s="239" t="s">
        <v>837</v>
      </c>
      <c r="N190" s="239"/>
      <c r="O190" s="239"/>
      <c r="P190" s="239"/>
      <c r="Q190" s="239"/>
      <c r="R190" s="239"/>
      <c r="S190" s="239"/>
      <c r="T190" s="239"/>
      <c r="U190" s="305"/>
      <c r="V190" s="307"/>
      <c r="W190" s="46"/>
      <c r="X190" s="47"/>
      <c r="Y190" s="7"/>
      <c r="Z190" s="7"/>
      <c r="AA190" s="7"/>
      <c r="AB190" s="7"/>
      <c r="AC190" s="7"/>
      <c r="AD190" s="59"/>
      <c r="AE190" s="59"/>
      <c r="AF190" s="7"/>
      <c r="AG190" s="7"/>
      <c r="AH190" s="7"/>
      <c r="AI190" s="7"/>
      <c r="AJ190" s="7"/>
      <c r="AK190" s="7"/>
      <c r="AL190" s="53"/>
      <c r="AM190" s="290"/>
      <c r="AN190" s="290"/>
      <c r="AO190" s="127"/>
      <c r="AP190" s="127"/>
      <c r="AQ190" s="127"/>
      <c r="AR190" s="128"/>
      <c r="AS190" s="178">
        <f>ROUND(ROUND(I191*S192,0)*$U$248,0)</f>
        <v>271</v>
      </c>
      <c r="AT190" s="82"/>
    </row>
    <row r="191" spans="1:46" ht="17.2" customHeight="1" x14ac:dyDescent="0.3">
      <c r="A191" s="183">
        <v>21</v>
      </c>
      <c r="B191" s="184" t="s">
        <v>447</v>
      </c>
      <c r="C191" s="186" t="s">
        <v>2352</v>
      </c>
      <c r="D191" s="129"/>
      <c r="E191" s="130"/>
      <c r="F191" s="129"/>
      <c r="G191" s="131"/>
      <c r="H191" s="130"/>
      <c r="I191" s="295">
        <f>'5療養介護(基本)'!I190</f>
        <v>401</v>
      </c>
      <c r="J191" s="295"/>
      <c r="K191" s="2" t="s">
        <v>809</v>
      </c>
      <c r="L191" s="131"/>
      <c r="M191" s="241"/>
      <c r="N191" s="241"/>
      <c r="O191" s="241"/>
      <c r="P191" s="241"/>
      <c r="Q191" s="241"/>
      <c r="R191" s="241"/>
      <c r="S191" s="241"/>
      <c r="T191" s="241"/>
      <c r="U191" s="305"/>
      <c r="V191" s="307"/>
      <c r="W191" s="310" t="s">
        <v>871</v>
      </c>
      <c r="X191" s="311"/>
      <c r="Y191" s="311"/>
      <c r="Z191" s="311"/>
      <c r="AA191" s="311"/>
      <c r="AB191" s="313" t="s">
        <v>870</v>
      </c>
      <c r="AC191" s="314"/>
      <c r="AD191" s="314"/>
      <c r="AE191" s="314"/>
      <c r="AF191" s="314"/>
      <c r="AG191" s="314"/>
      <c r="AH191" s="314"/>
      <c r="AI191" s="314"/>
      <c r="AJ191" s="314"/>
      <c r="AK191" s="314"/>
      <c r="AL191" s="187" t="s">
        <v>810</v>
      </c>
      <c r="AM191" s="317">
        <f>AM188</f>
        <v>0.7</v>
      </c>
      <c r="AN191" s="317"/>
      <c r="AO191" s="188"/>
      <c r="AP191" s="188"/>
      <c r="AQ191" s="188"/>
      <c r="AR191" s="189"/>
      <c r="AS191" s="190">
        <f>ROUND(ROUND(ROUND(I191*S192,0)*$U$248,0)*AM191,0)</f>
        <v>190</v>
      </c>
      <c r="AT191" s="82"/>
    </row>
    <row r="192" spans="1:46" ht="17.2" customHeight="1" x14ac:dyDescent="0.3">
      <c r="A192" s="183">
        <v>21</v>
      </c>
      <c r="B192" s="184" t="s">
        <v>448</v>
      </c>
      <c r="C192" s="186" t="s">
        <v>2351</v>
      </c>
      <c r="D192" s="129"/>
      <c r="E192" s="130"/>
      <c r="F192" s="129"/>
      <c r="G192" s="131"/>
      <c r="H192" s="130"/>
      <c r="I192" s="120"/>
      <c r="J192" s="120"/>
      <c r="K192" s="120"/>
      <c r="L192" s="121"/>
      <c r="M192" s="11"/>
      <c r="N192" s="11"/>
      <c r="O192" s="11"/>
      <c r="P192" s="11"/>
      <c r="Q192" s="11"/>
      <c r="R192" s="126" t="s">
        <v>810</v>
      </c>
      <c r="S192" s="236">
        <f>S186</f>
        <v>0.96499999999999997</v>
      </c>
      <c r="T192" s="236"/>
      <c r="U192" s="305"/>
      <c r="V192" s="307"/>
      <c r="W192" s="310"/>
      <c r="X192" s="311"/>
      <c r="Y192" s="311"/>
      <c r="Z192" s="311"/>
      <c r="AA192" s="311"/>
      <c r="AB192" s="313" t="s">
        <v>868</v>
      </c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187" t="s">
        <v>810</v>
      </c>
      <c r="AM192" s="317">
        <f>AM189</f>
        <v>0.5</v>
      </c>
      <c r="AN192" s="317"/>
      <c r="AO192" s="191"/>
      <c r="AP192" s="191"/>
      <c r="AQ192" s="191"/>
      <c r="AR192" s="192"/>
      <c r="AS192" s="190">
        <f>ROUND(ROUND(ROUND(I191*S192,0)*$U$248,0)*AM192,0)</f>
        <v>136</v>
      </c>
      <c r="AT192" s="82"/>
    </row>
    <row r="193" spans="1:46" ht="17.2" customHeight="1" x14ac:dyDescent="0.3">
      <c r="A193" s="10">
        <v>21</v>
      </c>
      <c r="B193" s="12" t="s">
        <v>449</v>
      </c>
      <c r="C193" s="151" t="s">
        <v>2350</v>
      </c>
      <c r="D193" s="129"/>
      <c r="E193" s="130"/>
      <c r="F193" s="129"/>
      <c r="G193" s="131"/>
      <c r="H193" s="120"/>
      <c r="I193" s="120"/>
      <c r="J193" s="120"/>
      <c r="K193" s="120"/>
      <c r="L193" s="121"/>
      <c r="M193" s="34"/>
      <c r="N193" s="76"/>
      <c r="O193" s="76"/>
      <c r="P193" s="76"/>
      <c r="Q193" s="76"/>
      <c r="R193" s="76"/>
      <c r="S193" s="76"/>
      <c r="T193" s="76"/>
      <c r="U193" s="107"/>
      <c r="V193" s="307"/>
      <c r="W193" s="9"/>
      <c r="X193" s="30"/>
      <c r="Y193" s="105"/>
      <c r="Z193" s="63"/>
      <c r="AA193" s="7"/>
      <c r="AB193" s="34"/>
      <c r="AC193" s="34"/>
      <c r="AD193" s="53"/>
      <c r="AE193" s="53"/>
      <c r="AF193" s="34"/>
      <c r="AG193" s="34"/>
      <c r="AH193" s="34"/>
      <c r="AI193" s="34"/>
      <c r="AJ193" s="34"/>
      <c r="AK193" s="34"/>
      <c r="AL193" s="59"/>
      <c r="AM193" s="249"/>
      <c r="AN193" s="250"/>
      <c r="AO193" s="241" t="s">
        <v>877</v>
      </c>
      <c r="AP193" s="241"/>
      <c r="AQ193" s="241"/>
      <c r="AR193" s="242"/>
      <c r="AS193" s="167">
        <f>ROUND(I191*$U$248,0)-AO196</f>
        <v>276</v>
      </c>
      <c r="AT193" s="82"/>
    </row>
    <row r="194" spans="1:46" ht="17.2" customHeight="1" x14ac:dyDescent="0.3">
      <c r="A194" s="183">
        <v>21</v>
      </c>
      <c r="B194" s="184" t="s">
        <v>450</v>
      </c>
      <c r="C194" s="186" t="s">
        <v>2349</v>
      </c>
      <c r="D194" s="129"/>
      <c r="E194" s="130"/>
      <c r="F194" s="129"/>
      <c r="G194" s="131"/>
      <c r="H194" s="120"/>
      <c r="I194" s="120"/>
      <c r="J194" s="120"/>
      <c r="K194" s="120"/>
      <c r="L194" s="121"/>
      <c r="M194" s="140"/>
      <c r="N194" s="140"/>
      <c r="O194" s="140"/>
      <c r="P194" s="140"/>
      <c r="Q194" s="140"/>
      <c r="R194" s="140"/>
      <c r="S194" s="140"/>
      <c r="T194" s="140"/>
      <c r="U194" s="107"/>
      <c r="V194" s="307"/>
      <c r="W194" s="310" t="s">
        <v>871</v>
      </c>
      <c r="X194" s="311"/>
      <c r="Y194" s="311"/>
      <c r="Z194" s="311"/>
      <c r="AA194" s="312"/>
      <c r="AB194" s="313" t="s">
        <v>870</v>
      </c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193" t="s">
        <v>810</v>
      </c>
      <c r="AM194" s="315">
        <f>AM191</f>
        <v>0.7</v>
      </c>
      <c r="AN194" s="316"/>
      <c r="AO194" s="262"/>
      <c r="AP194" s="241"/>
      <c r="AQ194" s="241"/>
      <c r="AR194" s="242"/>
      <c r="AS194" s="195">
        <f>ROUND(ROUND(I191*$U$248,0)*AM194,0)-AO196</f>
        <v>192</v>
      </c>
      <c r="AT194" s="82"/>
    </row>
    <row r="195" spans="1:46" ht="17.2" customHeight="1" x14ac:dyDescent="0.3">
      <c r="A195" s="183">
        <v>21</v>
      </c>
      <c r="B195" s="184" t="s">
        <v>451</v>
      </c>
      <c r="C195" s="186" t="s">
        <v>2348</v>
      </c>
      <c r="D195" s="129"/>
      <c r="E195" s="130"/>
      <c r="F195" s="129"/>
      <c r="G195" s="131"/>
      <c r="H195" s="120"/>
      <c r="I195" s="120"/>
      <c r="J195" s="120"/>
      <c r="K195" s="120"/>
      <c r="L195" s="121"/>
      <c r="M195" s="140"/>
      <c r="N195" s="140"/>
      <c r="O195" s="140"/>
      <c r="P195" s="140"/>
      <c r="Q195" s="140"/>
      <c r="R195" s="140"/>
      <c r="S195" s="140"/>
      <c r="T195" s="140"/>
      <c r="U195" s="107"/>
      <c r="V195" s="307"/>
      <c r="W195" s="310"/>
      <c r="X195" s="311"/>
      <c r="Y195" s="311"/>
      <c r="Z195" s="311"/>
      <c r="AA195" s="312"/>
      <c r="AB195" s="313" t="s">
        <v>868</v>
      </c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187" t="s">
        <v>810</v>
      </c>
      <c r="AM195" s="317">
        <f>AM192</f>
        <v>0.5</v>
      </c>
      <c r="AN195" s="318"/>
      <c r="AO195" s="134"/>
      <c r="AP195" s="130"/>
      <c r="AQ195" s="130"/>
      <c r="AR195" s="131"/>
      <c r="AS195" s="195">
        <f>ROUND(ROUND(I191*$U$248,0)*AM195,0)-AO196</f>
        <v>136</v>
      </c>
      <c r="AT195" s="82"/>
    </row>
    <row r="196" spans="1:46" ht="17.2" customHeight="1" x14ac:dyDescent="0.3">
      <c r="A196" s="10">
        <v>21</v>
      </c>
      <c r="B196" s="12" t="s">
        <v>452</v>
      </c>
      <c r="C196" s="151" t="s">
        <v>2347</v>
      </c>
      <c r="D196" s="129"/>
      <c r="E196" s="130"/>
      <c r="F196" s="129"/>
      <c r="G196" s="131"/>
      <c r="H196" s="120"/>
      <c r="I196" s="120"/>
      <c r="J196" s="120"/>
      <c r="K196" s="120"/>
      <c r="L196" s="121"/>
      <c r="M196" s="239" t="s">
        <v>837</v>
      </c>
      <c r="N196" s="239"/>
      <c r="O196" s="239"/>
      <c r="P196" s="239"/>
      <c r="Q196" s="239"/>
      <c r="R196" s="239"/>
      <c r="S196" s="239"/>
      <c r="T196" s="239"/>
      <c r="U196" s="107"/>
      <c r="V196" s="307"/>
      <c r="W196" s="46"/>
      <c r="X196" s="47"/>
      <c r="Y196" s="7"/>
      <c r="Z196" s="7"/>
      <c r="AA196" s="7"/>
      <c r="AB196" s="7"/>
      <c r="AC196" s="7"/>
      <c r="AD196" s="59"/>
      <c r="AE196" s="59"/>
      <c r="AF196" s="7"/>
      <c r="AG196" s="7"/>
      <c r="AH196" s="7"/>
      <c r="AI196" s="7"/>
      <c r="AJ196" s="7"/>
      <c r="AK196" s="7"/>
      <c r="AL196" s="59"/>
      <c r="AM196" s="249"/>
      <c r="AN196" s="250"/>
      <c r="AO196" s="36">
        <f>AO184</f>
        <v>5</v>
      </c>
      <c r="AP196" s="69" t="s">
        <v>873</v>
      </c>
      <c r="AQ196" s="130"/>
      <c r="AR196" s="131"/>
      <c r="AS196" s="167">
        <f>ROUND(ROUND(I191*S198,0)*$U$248,0)-AO196</f>
        <v>266</v>
      </c>
      <c r="AT196" s="82"/>
    </row>
    <row r="197" spans="1:46" ht="17.2" customHeight="1" x14ac:dyDescent="0.3">
      <c r="A197" s="183">
        <v>21</v>
      </c>
      <c r="B197" s="184" t="s">
        <v>453</v>
      </c>
      <c r="C197" s="186" t="s">
        <v>2346</v>
      </c>
      <c r="D197" s="129"/>
      <c r="E197" s="130"/>
      <c r="F197" s="129"/>
      <c r="G197" s="131"/>
      <c r="H197" s="120"/>
      <c r="I197" s="120"/>
      <c r="J197" s="120"/>
      <c r="K197" s="120"/>
      <c r="L197" s="121"/>
      <c r="M197" s="241"/>
      <c r="N197" s="241"/>
      <c r="O197" s="241"/>
      <c r="P197" s="241"/>
      <c r="Q197" s="241"/>
      <c r="R197" s="241"/>
      <c r="S197" s="241"/>
      <c r="T197" s="241"/>
      <c r="U197" s="107"/>
      <c r="V197" s="307"/>
      <c r="W197" s="310" t="s">
        <v>871</v>
      </c>
      <c r="X197" s="311"/>
      <c r="Y197" s="311"/>
      <c r="Z197" s="311"/>
      <c r="AA197" s="312"/>
      <c r="AB197" s="313" t="s">
        <v>870</v>
      </c>
      <c r="AC197" s="314"/>
      <c r="AD197" s="314"/>
      <c r="AE197" s="314"/>
      <c r="AF197" s="314"/>
      <c r="AG197" s="314"/>
      <c r="AH197" s="314"/>
      <c r="AI197" s="314"/>
      <c r="AJ197" s="314"/>
      <c r="AK197" s="314"/>
      <c r="AL197" s="193" t="s">
        <v>810</v>
      </c>
      <c r="AM197" s="315">
        <f>AM194</f>
        <v>0.7</v>
      </c>
      <c r="AN197" s="316"/>
      <c r="AO197" s="44"/>
      <c r="AP197" s="130"/>
      <c r="AQ197" s="130"/>
      <c r="AR197" s="131"/>
      <c r="AS197" s="195">
        <f>ROUND(ROUND(ROUND(I191*S198,0)*$U$248,0)*AM197,0)-AO196</f>
        <v>185</v>
      </c>
      <c r="AT197" s="82"/>
    </row>
    <row r="198" spans="1:46" ht="17.2" customHeight="1" x14ac:dyDescent="0.3">
      <c r="A198" s="183">
        <v>21</v>
      </c>
      <c r="B198" s="184" t="s">
        <v>454</v>
      </c>
      <c r="C198" s="186" t="s">
        <v>2345</v>
      </c>
      <c r="D198" s="129"/>
      <c r="E198" s="130"/>
      <c r="F198" s="129"/>
      <c r="G198" s="131"/>
      <c r="H198" s="120"/>
      <c r="I198" s="120"/>
      <c r="J198" s="120"/>
      <c r="K198" s="120"/>
      <c r="L198" s="121"/>
      <c r="M198" s="11"/>
      <c r="N198" s="11"/>
      <c r="O198" s="11"/>
      <c r="P198" s="11"/>
      <c r="Q198" s="11"/>
      <c r="R198" s="126" t="s">
        <v>810</v>
      </c>
      <c r="S198" s="236">
        <f>S192</f>
        <v>0.96499999999999997</v>
      </c>
      <c r="T198" s="236"/>
      <c r="U198" s="107"/>
      <c r="V198" s="307"/>
      <c r="W198" s="319"/>
      <c r="X198" s="320"/>
      <c r="Y198" s="320"/>
      <c r="Z198" s="320"/>
      <c r="AA198" s="321"/>
      <c r="AB198" s="313" t="s">
        <v>868</v>
      </c>
      <c r="AC198" s="314"/>
      <c r="AD198" s="314"/>
      <c r="AE198" s="314"/>
      <c r="AF198" s="314"/>
      <c r="AG198" s="314"/>
      <c r="AH198" s="314"/>
      <c r="AI198" s="314"/>
      <c r="AJ198" s="314"/>
      <c r="AK198" s="314"/>
      <c r="AL198" s="194" t="s">
        <v>810</v>
      </c>
      <c r="AM198" s="322">
        <f>AM195</f>
        <v>0.5</v>
      </c>
      <c r="AN198" s="323"/>
      <c r="AO198" s="42"/>
      <c r="AP198" s="149"/>
      <c r="AQ198" s="149"/>
      <c r="AR198" s="150"/>
      <c r="AS198" s="195">
        <f>ROUND(ROUND(ROUND(I191*S198,0)*$U$248,0)*AM198,0)-AO196</f>
        <v>131</v>
      </c>
      <c r="AT198" s="82"/>
    </row>
    <row r="199" spans="1:46" ht="17.2" customHeight="1" x14ac:dyDescent="0.3">
      <c r="A199" s="10">
        <v>21</v>
      </c>
      <c r="B199" s="12" t="s">
        <v>455</v>
      </c>
      <c r="C199" s="151" t="s">
        <v>2344</v>
      </c>
      <c r="D199" s="129"/>
      <c r="E199" s="130"/>
      <c r="F199" s="129"/>
      <c r="G199" s="131"/>
      <c r="H199" s="239" t="s">
        <v>897</v>
      </c>
      <c r="I199" s="239"/>
      <c r="J199" s="239"/>
      <c r="K199" s="239"/>
      <c r="L199" s="240"/>
      <c r="M199" s="34"/>
      <c r="N199" s="76"/>
      <c r="O199" s="76"/>
      <c r="P199" s="76"/>
      <c r="Q199" s="76"/>
      <c r="R199" s="76"/>
      <c r="S199" s="76"/>
      <c r="T199" s="76"/>
      <c r="U199" s="296" t="s">
        <v>810</v>
      </c>
      <c r="V199" s="303"/>
      <c r="W199" s="9"/>
      <c r="X199" s="30"/>
      <c r="Y199" s="105"/>
      <c r="Z199" s="63"/>
      <c r="AA199" s="7"/>
      <c r="AB199" s="34"/>
      <c r="AC199" s="34"/>
      <c r="AD199" s="53"/>
      <c r="AE199" s="53"/>
      <c r="AF199" s="34"/>
      <c r="AG199" s="34"/>
      <c r="AH199" s="34"/>
      <c r="AI199" s="34"/>
      <c r="AJ199" s="34"/>
      <c r="AK199" s="34"/>
      <c r="AL199" s="53"/>
      <c r="AM199" s="290"/>
      <c r="AN199" s="290"/>
      <c r="AO199" s="127"/>
      <c r="AP199" s="127"/>
      <c r="AQ199" s="127"/>
      <c r="AR199" s="128"/>
      <c r="AS199" s="178">
        <f>ROUND(I203*$U$248,0)</f>
        <v>262</v>
      </c>
      <c r="AT199" s="82"/>
    </row>
    <row r="200" spans="1:46" ht="17.2" customHeight="1" x14ac:dyDescent="0.3">
      <c r="A200" s="183">
        <v>21</v>
      </c>
      <c r="B200" s="184" t="s">
        <v>456</v>
      </c>
      <c r="C200" s="186" t="s">
        <v>2343</v>
      </c>
      <c r="D200" s="129"/>
      <c r="E200" s="130"/>
      <c r="F200" s="129"/>
      <c r="G200" s="131"/>
      <c r="H200" s="241"/>
      <c r="I200" s="241"/>
      <c r="J200" s="241"/>
      <c r="K200" s="241"/>
      <c r="L200" s="242"/>
      <c r="M200" s="140"/>
      <c r="N200" s="140"/>
      <c r="O200" s="140"/>
      <c r="P200" s="140"/>
      <c r="Q200" s="140"/>
      <c r="R200" s="140"/>
      <c r="S200" s="140"/>
      <c r="T200" s="140"/>
      <c r="U200" s="287">
        <f>U128</f>
        <v>0.7</v>
      </c>
      <c r="V200" s="288"/>
      <c r="W200" s="310" t="s">
        <v>871</v>
      </c>
      <c r="X200" s="311"/>
      <c r="Y200" s="311"/>
      <c r="Z200" s="311"/>
      <c r="AA200" s="311"/>
      <c r="AB200" s="313" t="s">
        <v>870</v>
      </c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187" t="s">
        <v>810</v>
      </c>
      <c r="AM200" s="317">
        <f>AM197</f>
        <v>0.7</v>
      </c>
      <c r="AN200" s="317"/>
      <c r="AO200" s="188"/>
      <c r="AP200" s="188"/>
      <c r="AQ200" s="188"/>
      <c r="AR200" s="189"/>
      <c r="AS200" s="190">
        <f>ROUND(ROUND(I203*$U$248,0)*AM200,0)</f>
        <v>183</v>
      </c>
      <c r="AT200" s="82"/>
    </row>
    <row r="201" spans="1:46" ht="17.2" customHeight="1" x14ac:dyDescent="0.3">
      <c r="A201" s="183">
        <v>21</v>
      </c>
      <c r="B201" s="184" t="s">
        <v>457</v>
      </c>
      <c r="C201" s="186" t="s">
        <v>2342</v>
      </c>
      <c r="D201" s="129"/>
      <c r="E201" s="130"/>
      <c r="F201" s="129"/>
      <c r="G201" s="131"/>
      <c r="H201" s="2"/>
      <c r="I201" s="2"/>
      <c r="J201" s="2"/>
      <c r="K201" s="2"/>
      <c r="L201" s="43"/>
      <c r="M201" s="140"/>
      <c r="N201" s="140"/>
      <c r="O201" s="140"/>
      <c r="P201" s="140"/>
      <c r="Q201" s="140"/>
      <c r="R201" s="140"/>
      <c r="S201" s="140"/>
      <c r="T201" s="140"/>
      <c r="U201" s="90"/>
      <c r="V201" s="89"/>
      <c r="W201" s="310"/>
      <c r="X201" s="311"/>
      <c r="Y201" s="311"/>
      <c r="Z201" s="311"/>
      <c r="AA201" s="311"/>
      <c r="AB201" s="313" t="s">
        <v>868</v>
      </c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187" t="s">
        <v>810</v>
      </c>
      <c r="AM201" s="317">
        <f>AM198</f>
        <v>0.5</v>
      </c>
      <c r="AN201" s="317"/>
      <c r="AO201" s="188"/>
      <c r="AP201" s="188"/>
      <c r="AQ201" s="188"/>
      <c r="AR201" s="189"/>
      <c r="AS201" s="190">
        <f>ROUND(ROUND(I203*$U$248,0)*AM201,0)</f>
        <v>131</v>
      </c>
      <c r="AT201" s="82"/>
    </row>
    <row r="202" spans="1:46" ht="17.2" customHeight="1" x14ac:dyDescent="0.3">
      <c r="A202" s="10">
        <v>21</v>
      </c>
      <c r="B202" s="12" t="s">
        <v>458</v>
      </c>
      <c r="C202" s="151" t="s">
        <v>2341</v>
      </c>
      <c r="D202" s="129"/>
      <c r="E202" s="130"/>
      <c r="F202" s="129"/>
      <c r="G202" s="131"/>
      <c r="H202" s="2"/>
      <c r="I202" s="2"/>
      <c r="J202" s="2"/>
      <c r="K202" s="140"/>
      <c r="L202" s="83"/>
      <c r="M202" s="239" t="s">
        <v>837</v>
      </c>
      <c r="N202" s="239"/>
      <c r="O202" s="239"/>
      <c r="P202" s="239"/>
      <c r="Q202" s="239"/>
      <c r="R202" s="239"/>
      <c r="S202" s="239"/>
      <c r="T202" s="239"/>
      <c r="U202" s="88"/>
      <c r="V202" s="108"/>
      <c r="W202" s="46"/>
      <c r="X202" s="47"/>
      <c r="Y202" s="7"/>
      <c r="Z202" s="7"/>
      <c r="AA202" s="7"/>
      <c r="AB202" s="7"/>
      <c r="AC202" s="7"/>
      <c r="AD202" s="59"/>
      <c r="AE202" s="59"/>
      <c r="AF202" s="7"/>
      <c r="AG202" s="7"/>
      <c r="AH202" s="7"/>
      <c r="AI202" s="7"/>
      <c r="AJ202" s="7"/>
      <c r="AK202" s="7"/>
      <c r="AL202" s="53"/>
      <c r="AM202" s="290"/>
      <c r="AN202" s="290"/>
      <c r="AO202" s="127"/>
      <c r="AP202" s="127"/>
      <c r="AQ202" s="127"/>
      <c r="AR202" s="128"/>
      <c r="AS202" s="178">
        <f>ROUND(ROUND(I203*S204,0)*$U$248,0)</f>
        <v>253</v>
      </c>
      <c r="AT202" s="82"/>
    </row>
    <row r="203" spans="1:46" ht="17.2" customHeight="1" x14ac:dyDescent="0.3">
      <c r="A203" s="183">
        <v>21</v>
      </c>
      <c r="B203" s="184" t="s">
        <v>459</v>
      </c>
      <c r="C203" s="186" t="s">
        <v>2340</v>
      </c>
      <c r="D203" s="129"/>
      <c r="E203" s="130"/>
      <c r="F203" s="129"/>
      <c r="G203" s="131"/>
      <c r="H203" s="2"/>
      <c r="I203" s="295">
        <f>'5療養介護(基本)'!I202</f>
        <v>374</v>
      </c>
      <c r="J203" s="295"/>
      <c r="K203" s="2" t="s">
        <v>809</v>
      </c>
      <c r="L203" s="43"/>
      <c r="M203" s="241"/>
      <c r="N203" s="241"/>
      <c r="O203" s="241"/>
      <c r="P203" s="241"/>
      <c r="Q203" s="241"/>
      <c r="R203" s="241"/>
      <c r="S203" s="241"/>
      <c r="T203" s="241"/>
      <c r="U203" s="44"/>
      <c r="V203" s="43"/>
      <c r="W203" s="310" t="s">
        <v>871</v>
      </c>
      <c r="X203" s="311"/>
      <c r="Y203" s="311"/>
      <c r="Z203" s="311"/>
      <c r="AA203" s="311"/>
      <c r="AB203" s="313" t="s">
        <v>870</v>
      </c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187" t="s">
        <v>810</v>
      </c>
      <c r="AM203" s="317">
        <f>AM200</f>
        <v>0.7</v>
      </c>
      <c r="AN203" s="317"/>
      <c r="AO203" s="188"/>
      <c r="AP203" s="188"/>
      <c r="AQ203" s="188"/>
      <c r="AR203" s="189"/>
      <c r="AS203" s="190">
        <f>ROUND(ROUND(ROUND(I203*S204,0)*$U$248,0)*AM203,0)</f>
        <v>177</v>
      </c>
      <c r="AT203" s="82"/>
    </row>
    <row r="204" spans="1:46" ht="17.2" customHeight="1" x14ac:dyDescent="0.3">
      <c r="A204" s="183">
        <v>21</v>
      </c>
      <c r="B204" s="184" t="s">
        <v>460</v>
      </c>
      <c r="C204" s="186" t="s">
        <v>2339</v>
      </c>
      <c r="D204" s="129"/>
      <c r="E204" s="130"/>
      <c r="F204" s="129"/>
      <c r="G204" s="131"/>
      <c r="H204" s="2"/>
      <c r="I204" s="2"/>
      <c r="J204" s="2"/>
      <c r="K204" s="2"/>
      <c r="L204" s="43"/>
      <c r="M204" s="11"/>
      <c r="N204" s="11"/>
      <c r="O204" s="11"/>
      <c r="P204" s="11"/>
      <c r="Q204" s="11"/>
      <c r="R204" s="126" t="s">
        <v>810</v>
      </c>
      <c r="S204" s="236">
        <f>S198</f>
        <v>0.96499999999999997</v>
      </c>
      <c r="T204" s="236"/>
      <c r="U204" s="44"/>
      <c r="V204" s="43"/>
      <c r="W204" s="310"/>
      <c r="X204" s="311"/>
      <c r="Y204" s="311"/>
      <c r="Z204" s="311"/>
      <c r="AA204" s="311"/>
      <c r="AB204" s="313" t="s">
        <v>868</v>
      </c>
      <c r="AC204" s="314"/>
      <c r="AD204" s="314"/>
      <c r="AE204" s="314"/>
      <c r="AF204" s="314"/>
      <c r="AG204" s="314"/>
      <c r="AH204" s="314"/>
      <c r="AI204" s="314"/>
      <c r="AJ204" s="314"/>
      <c r="AK204" s="314"/>
      <c r="AL204" s="187" t="s">
        <v>810</v>
      </c>
      <c r="AM204" s="317">
        <f>AM201</f>
        <v>0.5</v>
      </c>
      <c r="AN204" s="317"/>
      <c r="AO204" s="191"/>
      <c r="AP204" s="191"/>
      <c r="AQ204" s="191"/>
      <c r="AR204" s="192"/>
      <c r="AS204" s="190">
        <f>ROUND(ROUND(ROUND(I203*S204,0)*$U$248,0)*AM204,0)</f>
        <v>127</v>
      </c>
      <c r="AT204" s="82"/>
    </row>
    <row r="205" spans="1:46" ht="17.2" customHeight="1" x14ac:dyDescent="0.3">
      <c r="A205" s="10">
        <v>21</v>
      </c>
      <c r="B205" s="12" t="s">
        <v>461</v>
      </c>
      <c r="C205" s="151" t="s">
        <v>2338</v>
      </c>
      <c r="D205" s="129"/>
      <c r="E205" s="130"/>
      <c r="F205" s="129"/>
      <c r="G205" s="131"/>
      <c r="H205" s="2"/>
      <c r="I205" s="2"/>
      <c r="J205" s="2"/>
      <c r="K205" s="2"/>
      <c r="L205" s="43"/>
      <c r="M205" s="34"/>
      <c r="N205" s="76"/>
      <c r="O205" s="76"/>
      <c r="P205" s="76"/>
      <c r="Q205" s="76"/>
      <c r="R205" s="76"/>
      <c r="S205" s="76"/>
      <c r="T205" s="76"/>
      <c r="U205" s="44"/>
      <c r="V205" s="43"/>
      <c r="W205" s="9"/>
      <c r="X205" s="30"/>
      <c r="Y205" s="105"/>
      <c r="Z205" s="63"/>
      <c r="AA205" s="7"/>
      <c r="AB205" s="34"/>
      <c r="AC205" s="34"/>
      <c r="AD205" s="53"/>
      <c r="AE205" s="53"/>
      <c r="AF205" s="34"/>
      <c r="AG205" s="34"/>
      <c r="AH205" s="34"/>
      <c r="AI205" s="34"/>
      <c r="AJ205" s="34"/>
      <c r="AK205" s="34"/>
      <c r="AL205" s="59"/>
      <c r="AM205" s="249"/>
      <c r="AN205" s="250"/>
      <c r="AO205" s="241" t="s">
        <v>877</v>
      </c>
      <c r="AP205" s="241"/>
      <c r="AQ205" s="241"/>
      <c r="AR205" s="242"/>
      <c r="AS205" s="167">
        <f>ROUND(I203*$U$248,0)-AO208</f>
        <v>257</v>
      </c>
      <c r="AT205" s="82"/>
    </row>
    <row r="206" spans="1:46" ht="17.2" customHeight="1" x14ac:dyDescent="0.3">
      <c r="A206" s="183">
        <v>21</v>
      </c>
      <c r="B206" s="184" t="s">
        <v>462</v>
      </c>
      <c r="C206" s="186" t="s">
        <v>2337</v>
      </c>
      <c r="D206" s="129"/>
      <c r="E206" s="130"/>
      <c r="F206" s="129"/>
      <c r="G206" s="131"/>
      <c r="H206" s="2"/>
      <c r="I206" s="2"/>
      <c r="J206" s="2"/>
      <c r="K206" s="2"/>
      <c r="L206" s="43"/>
      <c r="M206" s="140"/>
      <c r="N206" s="140"/>
      <c r="O206" s="140"/>
      <c r="P206" s="140"/>
      <c r="Q206" s="140"/>
      <c r="R206" s="140"/>
      <c r="S206" s="140"/>
      <c r="T206" s="140"/>
      <c r="U206" s="90"/>
      <c r="V206" s="89"/>
      <c r="W206" s="310" t="s">
        <v>871</v>
      </c>
      <c r="X206" s="311"/>
      <c r="Y206" s="311"/>
      <c r="Z206" s="311"/>
      <c r="AA206" s="312"/>
      <c r="AB206" s="313" t="s">
        <v>870</v>
      </c>
      <c r="AC206" s="314"/>
      <c r="AD206" s="314"/>
      <c r="AE206" s="314"/>
      <c r="AF206" s="314"/>
      <c r="AG206" s="314"/>
      <c r="AH206" s="314"/>
      <c r="AI206" s="314"/>
      <c r="AJ206" s="314"/>
      <c r="AK206" s="314"/>
      <c r="AL206" s="193" t="s">
        <v>810</v>
      </c>
      <c r="AM206" s="315">
        <f>AM203</f>
        <v>0.7</v>
      </c>
      <c r="AN206" s="316"/>
      <c r="AO206" s="262"/>
      <c r="AP206" s="241"/>
      <c r="AQ206" s="241"/>
      <c r="AR206" s="242"/>
      <c r="AS206" s="195">
        <f>ROUND(ROUND(I203*$U$248,0)*AM206,0)-AO208</f>
        <v>178</v>
      </c>
      <c r="AT206" s="82"/>
    </row>
    <row r="207" spans="1:46" ht="17.2" customHeight="1" x14ac:dyDescent="0.3">
      <c r="A207" s="183">
        <v>21</v>
      </c>
      <c r="B207" s="184" t="s">
        <v>463</v>
      </c>
      <c r="C207" s="186" t="s">
        <v>2336</v>
      </c>
      <c r="D207" s="129"/>
      <c r="E207" s="130"/>
      <c r="F207" s="129"/>
      <c r="G207" s="131"/>
      <c r="H207" s="2"/>
      <c r="I207" s="2"/>
      <c r="J207" s="2"/>
      <c r="K207" s="2"/>
      <c r="L207" s="43"/>
      <c r="M207" s="140"/>
      <c r="N207" s="140"/>
      <c r="O207" s="140"/>
      <c r="P207" s="140"/>
      <c r="Q207" s="140"/>
      <c r="R207" s="140"/>
      <c r="S207" s="140"/>
      <c r="T207" s="140"/>
      <c r="U207" s="90"/>
      <c r="V207" s="89"/>
      <c r="W207" s="310"/>
      <c r="X207" s="311"/>
      <c r="Y207" s="311"/>
      <c r="Z207" s="311"/>
      <c r="AA207" s="312"/>
      <c r="AB207" s="313" t="s">
        <v>868</v>
      </c>
      <c r="AC207" s="314"/>
      <c r="AD207" s="314"/>
      <c r="AE207" s="314"/>
      <c r="AF207" s="314"/>
      <c r="AG207" s="314"/>
      <c r="AH207" s="314"/>
      <c r="AI207" s="314"/>
      <c r="AJ207" s="314"/>
      <c r="AK207" s="314"/>
      <c r="AL207" s="187" t="s">
        <v>810</v>
      </c>
      <c r="AM207" s="317">
        <f>AM204</f>
        <v>0.5</v>
      </c>
      <c r="AN207" s="318"/>
      <c r="AO207" s="134"/>
      <c r="AP207" s="130"/>
      <c r="AQ207" s="130"/>
      <c r="AR207" s="131"/>
      <c r="AS207" s="195">
        <f>ROUND(ROUND(I203*$U$248,0)*AM207,0)-AO208</f>
        <v>126</v>
      </c>
      <c r="AT207" s="82"/>
    </row>
    <row r="208" spans="1:46" ht="17.2" customHeight="1" x14ac:dyDescent="0.3">
      <c r="A208" s="10">
        <v>21</v>
      </c>
      <c r="B208" s="12" t="s">
        <v>464</v>
      </c>
      <c r="C208" s="151" t="s">
        <v>2335</v>
      </c>
      <c r="D208" s="129"/>
      <c r="E208" s="130"/>
      <c r="F208" s="129"/>
      <c r="G208" s="131"/>
      <c r="H208" s="2"/>
      <c r="I208" s="2"/>
      <c r="J208" s="36"/>
      <c r="K208" s="36"/>
      <c r="L208" s="43"/>
      <c r="M208" s="239" t="s">
        <v>837</v>
      </c>
      <c r="N208" s="239"/>
      <c r="O208" s="239"/>
      <c r="P208" s="239"/>
      <c r="Q208" s="239"/>
      <c r="R208" s="239"/>
      <c r="S208" s="239"/>
      <c r="T208" s="239"/>
      <c r="U208" s="88"/>
      <c r="V208" s="108"/>
      <c r="W208" s="46"/>
      <c r="X208" s="47"/>
      <c r="Y208" s="7"/>
      <c r="Z208" s="7"/>
      <c r="AA208" s="7"/>
      <c r="AB208" s="7"/>
      <c r="AC208" s="7"/>
      <c r="AD208" s="59"/>
      <c r="AE208" s="59"/>
      <c r="AF208" s="7"/>
      <c r="AG208" s="7"/>
      <c r="AH208" s="7"/>
      <c r="AI208" s="7"/>
      <c r="AJ208" s="7"/>
      <c r="AK208" s="7"/>
      <c r="AL208" s="59"/>
      <c r="AM208" s="249"/>
      <c r="AN208" s="250"/>
      <c r="AO208" s="36">
        <f>AO196</f>
        <v>5</v>
      </c>
      <c r="AP208" s="69" t="s">
        <v>873</v>
      </c>
      <c r="AQ208" s="130"/>
      <c r="AR208" s="131"/>
      <c r="AS208" s="167">
        <f>ROUND(ROUND(I203*S210,0)*$U$248,0)-AO208</f>
        <v>248</v>
      </c>
      <c r="AT208" s="82"/>
    </row>
    <row r="209" spans="1:46" ht="17.2" customHeight="1" x14ac:dyDescent="0.3">
      <c r="A209" s="183">
        <v>21</v>
      </c>
      <c r="B209" s="184" t="s">
        <v>465</v>
      </c>
      <c r="C209" s="186" t="s">
        <v>2334</v>
      </c>
      <c r="D209" s="129"/>
      <c r="E209" s="130"/>
      <c r="F209" s="129"/>
      <c r="G209" s="131"/>
      <c r="H209" s="2"/>
      <c r="I209" s="2"/>
      <c r="J209" s="2"/>
      <c r="K209" s="2"/>
      <c r="L209" s="43"/>
      <c r="M209" s="241"/>
      <c r="N209" s="241"/>
      <c r="O209" s="241"/>
      <c r="P209" s="241"/>
      <c r="Q209" s="241"/>
      <c r="R209" s="241"/>
      <c r="S209" s="241"/>
      <c r="T209" s="241"/>
      <c r="U209" s="44"/>
      <c r="V209" s="43"/>
      <c r="W209" s="310" t="s">
        <v>871</v>
      </c>
      <c r="X209" s="311"/>
      <c r="Y209" s="311"/>
      <c r="Z209" s="311"/>
      <c r="AA209" s="312"/>
      <c r="AB209" s="313" t="s">
        <v>870</v>
      </c>
      <c r="AC209" s="314"/>
      <c r="AD209" s="314"/>
      <c r="AE209" s="314"/>
      <c r="AF209" s="314"/>
      <c r="AG209" s="314"/>
      <c r="AH209" s="314"/>
      <c r="AI209" s="314"/>
      <c r="AJ209" s="314"/>
      <c r="AK209" s="314"/>
      <c r="AL209" s="193" t="s">
        <v>810</v>
      </c>
      <c r="AM209" s="315">
        <f>AM206</f>
        <v>0.7</v>
      </c>
      <c r="AN209" s="316"/>
      <c r="AO209" s="44"/>
      <c r="AP209" s="130"/>
      <c r="AQ209" s="130"/>
      <c r="AR209" s="131"/>
      <c r="AS209" s="195">
        <f>ROUND(ROUND(ROUND(I203*S210,0)*$U$248,0)*AM209,0)-AO208</f>
        <v>172</v>
      </c>
      <c r="AT209" s="82"/>
    </row>
    <row r="210" spans="1:46" ht="17.2" customHeight="1" x14ac:dyDescent="0.3">
      <c r="A210" s="183">
        <v>21</v>
      </c>
      <c r="B210" s="184" t="s">
        <v>466</v>
      </c>
      <c r="C210" s="186" t="s">
        <v>2333</v>
      </c>
      <c r="D210" s="129"/>
      <c r="E210" s="130"/>
      <c r="F210" s="129"/>
      <c r="G210" s="131"/>
      <c r="H210" s="2"/>
      <c r="I210" s="2"/>
      <c r="J210" s="2"/>
      <c r="K210" s="2"/>
      <c r="L210" s="43"/>
      <c r="M210" s="11"/>
      <c r="N210" s="11"/>
      <c r="O210" s="11"/>
      <c r="P210" s="11"/>
      <c r="Q210" s="11"/>
      <c r="R210" s="126" t="s">
        <v>810</v>
      </c>
      <c r="S210" s="236">
        <f>S204</f>
        <v>0.96499999999999997</v>
      </c>
      <c r="T210" s="236"/>
      <c r="U210" s="44"/>
      <c r="V210" s="43"/>
      <c r="W210" s="319"/>
      <c r="X210" s="320"/>
      <c r="Y210" s="320"/>
      <c r="Z210" s="320"/>
      <c r="AA210" s="321"/>
      <c r="AB210" s="313" t="s">
        <v>868</v>
      </c>
      <c r="AC210" s="314"/>
      <c r="AD210" s="314"/>
      <c r="AE210" s="314"/>
      <c r="AF210" s="314"/>
      <c r="AG210" s="314"/>
      <c r="AH210" s="314"/>
      <c r="AI210" s="314"/>
      <c r="AJ210" s="314"/>
      <c r="AK210" s="314"/>
      <c r="AL210" s="194" t="s">
        <v>810</v>
      </c>
      <c r="AM210" s="322">
        <f>AM207</f>
        <v>0.5</v>
      </c>
      <c r="AN210" s="323"/>
      <c r="AO210" s="42"/>
      <c r="AP210" s="149"/>
      <c r="AQ210" s="149"/>
      <c r="AR210" s="150"/>
      <c r="AS210" s="195">
        <f>ROUND(ROUND(ROUND(I203*S210,0)*$U$248,0)*AM210,0)-AO208</f>
        <v>122</v>
      </c>
      <c r="AT210" s="82"/>
    </row>
    <row r="211" spans="1:46" ht="17.2" customHeight="1" x14ac:dyDescent="0.3">
      <c r="A211" s="10">
        <v>21</v>
      </c>
      <c r="B211" s="12" t="s">
        <v>467</v>
      </c>
      <c r="C211" s="151" t="s">
        <v>2332</v>
      </c>
      <c r="D211" s="129"/>
      <c r="E211" s="130"/>
      <c r="F211" s="129"/>
      <c r="G211" s="131"/>
      <c r="H211" s="239" t="s">
        <v>884</v>
      </c>
      <c r="I211" s="239"/>
      <c r="J211" s="239"/>
      <c r="K211" s="239"/>
      <c r="L211" s="240"/>
      <c r="M211" s="34"/>
      <c r="N211" s="76"/>
      <c r="O211" s="76"/>
      <c r="P211" s="76"/>
      <c r="Q211" s="76"/>
      <c r="R211" s="76"/>
      <c r="S211" s="76"/>
      <c r="T211" s="76"/>
      <c r="U211" s="44"/>
      <c r="V211" s="43"/>
      <c r="W211" s="9"/>
      <c r="X211" s="30"/>
      <c r="Y211" s="105"/>
      <c r="Z211" s="63"/>
      <c r="AA211" s="7"/>
      <c r="AB211" s="34"/>
      <c r="AC211" s="34"/>
      <c r="AD211" s="53"/>
      <c r="AE211" s="53"/>
      <c r="AF211" s="34"/>
      <c r="AG211" s="34"/>
      <c r="AH211" s="34"/>
      <c r="AI211" s="34"/>
      <c r="AJ211" s="34"/>
      <c r="AK211" s="34"/>
      <c r="AL211" s="53"/>
      <c r="AM211" s="290"/>
      <c r="AN211" s="290"/>
      <c r="AO211" s="127"/>
      <c r="AP211" s="127"/>
      <c r="AQ211" s="127"/>
      <c r="AR211" s="128"/>
      <c r="AS211" s="178">
        <f>ROUND(I215*$U$248,0)</f>
        <v>248</v>
      </c>
      <c r="AT211" s="82"/>
    </row>
    <row r="212" spans="1:46" ht="17.2" customHeight="1" x14ac:dyDescent="0.3">
      <c r="A212" s="183">
        <v>21</v>
      </c>
      <c r="B212" s="184" t="s">
        <v>468</v>
      </c>
      <c r="C212" s="186" t="s">
        <v>2331</v>
      </c>
      <c r="D212" s="129"/>
      <c r="E212" s="130"/>
      <c r="F212" s="129"/>
      <c r="G212" s="131"/>
      <c r="H212" s="241"/>
      <c r="I212" s="241"/>
      <c r="J212" s="241"/>
      <c r="K212" s="241"/>
      <c r="L212" s="242"/>
      <c r="M212" s="140"/>
      <c r="N212" s="140"/>
      <c r="O212" s="140"/>
      <c r="P212" s="140"/>
      <c r="Q212" s="140"/>
      <c r="R212" s="140"/>
      <c r="S212" s="140"/>
      <c r="T212" s="140"/>
      <c r="U212" s="90"/>
      <c r="V212" s="89"/>
      <c r="W212" s="310" t="s">
        <v>871</v>
      </c>
      <c r="X212" s="311"/>
      <c r="Y212" s="311"/>
      <c r="Z212" s="311"/>
      <c r="AA212" s="311"/>
      <c r="AB212" s="313" t="s">
        <v>870</v>
      </c>
      <c r="AC212" s="314"/>
      <c r="AD212" s="314"/>
      <c r="AE212" s="314"/>
      <c r="AF212" s="314"/>
      <c r="AG212" s="314"/>
      <c r="AH212" s="314"/>
      <c r="AI212" s="314"/>
      <c r="AJ212" s="314"/>
      <c r="AK212" s="314"/>
      <c r="AL212" s="187" t="s">
        <v>810</v>
      </c>
      <c r="AM212" s="317">
        <f>AM209</f>
        <v>0.7</v>
      </c>
      <c r="AN212" s="317"/>
      <c r="AO212" s="188"/>
      <c r="AP212" s="188"/>
      <c r="AQ212" s="188"/>
      <c r="AR212" s="189"/>
      <c r="AS212" s="190">
        <f>ROUND(ROUND(I215*$U$248,0)*AM212,0)</f>
        <v>174</v>
      </c>
      <c r="AT212" s="82"/>
    </row>
    <row r="213" spans="1:46" ht="17.2" customHeight="1" x14ac:dyDescent="0.3">
      <c r="A213" s="183">
        <v>21</v>
      </c>
      <c r="B213" s="184" t="s">
        <v>469</v>
      </c>
      <c r="C213" s="186" t="s">
        <v>2330</v>
      </c>
      <c r="D213" s="129"/>
      <c r="E213" s="130"/>
      <c r="F213" s="129"/>
      <c r="G213" s="131"/>
      <c r="H213" s="135"/>
      <c r="I213" s="135"/>
      <c r="J213" s="135"/>
      <c r="K213" s="135"/>
      <c r="L213" s="136"/>
      <c r="M213" s="140"/>
      <c r="N213" s="140"/>
      <c r="O213" s="140"/>
      <c r="P213" s="140"/>
      <c r="Q213" s="140"/>
      <c r="R213" s="140"/>
      <c r="S213" s="140"/>
      <c r="T213" s="140"/>
      <c r="U213" s="90"/>
      <c r="V213" s="89"/>
      <c r="W213" s="310"/>
      <c r="X213" s="311"/>
      <c r="Y213" s="311"/>
      <c r="Z213" s="311"/>
      <c r="AA213" s="311"/>
      <c r="AB213" s="313" t="s">
        <v>868</v>
      </c>
      <c r="AC213" s="314"/>
      <c r="AD213" s="314"/>
      <c r="AE213" s="314"/>
      <c r="AF213" s="314"/>
      <c r="AG213" s="314"/>
      <c r="AH213" s="314"/>
      <c r="AI213" s="314"/>
      <c r="AJ213" s="314"/>
      <c r="AK213" s="314"/>
      <c r="AL213" s="187" t="s">
        <v>810</v>
      </c>
      <c r="AM213" s="317">
        <f>AM210</f>
        <v>0.5</v>
      </c>
      <c r="AN213" s="317"/>
      <c r="AO213" s="188"/>
      <c r="AP213" s="188"/>
      <c r="AQ213" s="188"/>
      <c r="AR213" s="189"/>
      <c r="AS213" s="190">
        <f>ROUND(ROUND(I215*$U$248,0)*AM213,0)</f>
        <v>124</v>
      </c>
      <c r="AT213" s="82"/>
    </row>
    <row r="214" spans="1:46" ht="17.2" customHeight="1" x14ac:dyDescent="0.3">
      <c r="A214" s="10">
        <v>21</v>
      </c>
      <c r="B214" s="12" t="s">
        <v>470</v>
      </c>
      <c r="C214" s="151" t="s">
        <v>2329</v>
      </c>
      <c r="D214" s="129"/>
      <c r="E214" s="130"/>
      <c r="F214" s="129"/>
      <c r="G214" s="131"/>
      <c r="H214" s="2"/>
      <c r="I214" s="2"/>
      <c r="J214" s="2"/>
      <c r="K214" s="140"/>
      <c r="L214" s="83"/>
      <c r="M214" s="239" t="s">
        <v>837</v>
      </c>
      <c r="N214" s="239"/>
      <c r="O214" s="239"/>
      <c r="P214" s="239"/>
      <c r="Q214" s="239"/>
      <c r="R214" s="239"/>
      <c r="S214" s="239"/>
      <c r="T214" s="239"/>
      <c r="U214" s="88"/>
      <c r="V214" s="108"/>
      <c r="W214" s="46"/>
      <c r="X214" s="47"/>
      <c r="Y214" s="7"/>
      <c r="Z214" s="7"/>
      <c r="AA214" s="7"/>
      <c r="AB214" s="7"/>
      <c r="AC214" s="7"/>
      <c r="AD214" s="59"/>
      <c r="AE214" s="59"/>
      <c r="AF214" s="7"/>
      <c r="AG214" s="7"/>
      <c r="AH214" s="7"/>
      <c r="AI214" s="7"/>
      <c r="AJ214" s="7"/>
      <c r="AK214" s="7"/>
      <c r="AL214" s="53"/>
      <c r="AM214" s="290"/>
      <c r="AN214" s="290"/>
      <c r="AO214" s="127"/>
      <c r="AP214" s="127"/>
      <c r="AQ214" s="127"/>
      <c r="AR214" s="128"/>
      <c r="AS214" s="178">
        <f>ROUND(ROUND(I215*S216,0)*$U$248,0)</f>
        <v>239</v>
      </c>
      <c r="AT214" s="82"/>
    </row>
    <row r="215" spans="1:46" ht="17.2" customHeight="1" x14ac:dyDescent="0.3">
      <c r="A215" s="183">
        <v>21</v>
      </c>
      <c r="B215" s="184" t="s">
        <v>471</v>
      </c>
      <c r="C215" s="186" t="s">
        <v>2328</v>
      </c>
      <c r="D215" s="129"/>
      <c r="E215" s="130"/>
      <c r="F215" s="129"/>
      <c r="G215" s="131"/>
      <c r="H215" s="2"/>
      <c r="I215" s="295">
        <f>'5療養介護(基本)'!I214</f>
        <v>354</v>
      </c>
      <c r="J215" s="295"/>
      <c r="K215" s="2" t="s">
        <v>809</v>
      </c>
      <c r="L215" s="43"/>
      <c r="M215" s="241"/>
      <c r="N215" s="241"/>
      <c r="O215" s="241"/>
      <c r="P215" s="241"/>
      <c r="Q215" s="241"/>
      <c r="R215" s="241"/>
      <c r="S215" s="241"/>
      <c r="T215" s="241"/>
      <c r="U215" s="44"/>
      <c r="V215" s="43"/>
      <c r="W215" s="310" t="s">
        <v>871</v>
      </c>
      <c r="X215" s="311"/>
      <c r="Y215" s="311"/>
      <c r="Z215" s="311"/>
      <c r="AA215" s="311"/>
      <c r="AB215" s="313" t="s">
        <v>870</v>
      </c>
      <c r="AC215" s="314"/>
      <c r="AD215" s="314"/>
      <c r="AE215" s="314"/>
      <c r="AF215" s="314"/>
      <c r="AG215" s="314"/>
      <c r="AH215" s="314"/>
      <c r="AI215" s="314"/>
      <c r="AJ215" s="314"/>
      <c r="AK215" s="314"/>
      <c r="AL215" s="187" t="s">
        <v>810</v>
      </c>
      <c r="AM215" s="317">
        <f>AM212</f>
        <v>0.7</v>
      </c>
      <c r="AN215" s="317"/>
      <c r="AO215" s="188"/>
      <c r="AP215" s="188"/>
      <c r="AQ215" s="188"/>
      <c r="AR215" s="189"/>
      <c r="AS215" s="190">
        <f>ROUND(ROUND(ROUND(I215*S216,0)*$U$248,0)*AM215,0)</f>
        <v>167</v>
      </c>
      <c r="AT215" s="82"/>
    </row>
    <row r="216" spans="1:46" ht="17.2" customHeight="1" x14ac:dyDescent="0.3">
      <c r="A216" s="183">
        <v>21</v>
      </c>
      <c r="B216" s="184" t="s">
        <v>472</v>
      </c>
      <c r="C216" s="186" t="s">
        <v>2327</v>
      </c>
      <c r="D216" s="129"/>
      <c r="E216" s="130"/>
      <c r="F216" s="129"/>
      <c r="G216" s="131"/>
      <c r="H216" s="2"/>
      <c r="I216" s="2"/>
      <c r="J216" s="2"/>
      <c r="K216" s="2"/>
      <c r="L216" s="43"/>
      <c r="M216" s="11"/>
      <c r="N216" s="11"/>
      <c r="O216" s="11"/>
      <c r="P216" s="11"/>
      <c r="Q216" s="11"/>
      <c r="R216" s="126" t="s">
        <v>810</v>
      </c>
      <c r="S216" s="236">
        <f>S210</f>
        <v>0.96499999999999997</v>
      </c>
      <c r="T216" s="236"/>
      <c r="U216" s="44"/>
      <c r="V216" s="43"/>
      <c r="W216" s="310"/>
      <c r="X216" s="311"/>
      <c r="Y216" s="311"/>
      <c r="Z216" s="311"/>
      <c r="AA216" s="311"/>
      <c r="AB216" s="313" t="s">
        <v>868</v>
      </c>
      <c r="AC216" s="314"/>
      <c r="AD216" s="314"/>
      <c r="AE216" s="314"/>
      <c r="AF216" s="314"/>
      <c r="AG216" s="314"/>
      <c r="AH216" s="314"/>
      <c r="AI216" s="314"/>
      <c r="AJ216" s="314"/>
      <c r="AK216" s="314"/>
      <c r="AL216" s="187" t="s">
        <v>810</v>
      </c>
      <c r="AM216" s="317">
        <f>AM213</f>
        <v>0.5</v>
      </c>
      <c r="AN216" s="317"/>
      <c r="AO216" s="191"/>
      <c r="AP216" s="191"/>
      <c r="AQ216" s="191"/>
      <c r="AR216" s="192"/>
      <c r="AS216" s="190">
        <f>ROUND(ROUND(ROUND(I215*S216,0)*$U$248,0)*AM216,0)</f>
        <v>120</v>
      </c>
      <c r="AT216" s="82"/>
    </row>
    <row r="217" spans="1:46" ht="17.2" customHeight="1" x14ac:dyDescent="0.3">
      <c r="A217" s="10">
        <v>21</v>
      </c>
      <c r="B217" s="12" t="s">
        <v>473</v>
      </c>
      <c r="C217" s="151" t="s">
        <v>2326</v>
      </c>
      <c r="D217" s="129"/>
      <c r="E217" s="130"/>
      <c r="F217" s="129"/>
      <c r="G217" s="131"/>
      <c r="H217" s="130"/>
      <c r="I217" s="130"/>
      <c r="J217" s="130"/>
      <c r="K217" s="130"/>
      <c r="L217" s="131"/>
      <c r="M217" s="34"/>
      <c r="N217" s="76"/>
      <c r="O217" s="76"/>
      <c r="P217" s="76"/>
      <c r="Q217" s="76"/>
      <c r="R217" s="76"/>
      <c r="S217" s="76"/>
      <c r="T217" s="76"/>
      <c r="U217" s="44"/>
      <c r="V217" s="43"/>
      <c r="W217" s="9"/>
      <c r="X217" s="30"/>
      <c r="Y217" s="105"/>
      <c r="Z217" s="63"/>
      <c r="AA217" s="7"/>
      <c r="AB217" s="34"/>
      <c r="AC217" s="34"/>
      <c r="AD217" s="53"/>
      <c r="AE217" s="53"/>
      <c r="AF217" s="34"/>
      <c r="AG217" s="34"/>
      <c r="AH217" s="34"/>
      <c r="AI217" s="34"/>
      <c r="AJ217" s="34"/>
      <c r="AK217" s="34"/>
      <c r="AL217" s="59"/>
      <c r="AM217" s="249"/>
      <c r="AN217" s="250"/>
      <c r="AO217" s="241" t="s">
        <v>877</v>
      </c>
      <c r="AP217" s="241"/>
      <c r="AQ217" s="241"/>
      <c r="AR217" s="242"/>
      <c r="AS217" s="167">
        <f>ROUND(I215*$U$248,0)-AO220</f>
        <v>243</v>
      </c>
      <c r="AT217" s="82"/>
    </row>
    <row r="218" spans="1:46" ht="17.2" customHeight="1" x14ac:dyDescent="0.3">
      <c r="A218" s="183">
        <v>21</v>
      </c>
      <c r="B218" s="184" t="s">
        <v>474</v>
      </c>
      <c r="C218" s="186" t="s">
        <v>2325</v>
      </c>
      <c r="D218" s="129"/>
      <c r="E218" s="130"/>
      <c r="F218" s="129"/>
      <c r="G218" s="131"/>
      <c r="H218" s="130"/>
      <c r="I218" s="130"/>
      <c r="J218" s="130"/>
      <c r="K218" s="130"/>
      <c r="L218" s="131"/>
      <c r="M218" s="140"/>
      <c r="N218" s="140"/>
      <c r="O218" s="140"/>
      <c r="P218" s="140"/>
      <c r="Q218" s="140"/>
      <c r="R218" s="140"/>
      <c r="S218" s="140"/>
      <c r="T218" s="140"/>
      <c r="U218" s="90"/>
      <c r="V218" s="89"/>
      <c r="W218" s="310" t="s">
        <v>871</v>
      </c>
      <c r="X218" s="311"/>
      <c r="Y218" s="311"/>
      <c r="Z218" s="311"/>
      <c r="AA218" s="312"/>
      <c r="AB218" s="313" t="s">
        <v>870</v>
      </c>
      <c r="AC218" s="314"/>
      <c r="AD218" s="314"/>
      <c r="AE218" s="314"/>
      <c r="AF218" s="314"/>
      <c r="AG218" s="314"/>
      <c r="AH218" s="314"/>
      <c r="AI218" s="314"/>
      <c r="AJ218" s="314"/>
      <c r="AK218" s="314"/>
      <c r="AL218" s="193" t="s">
        <v>810</v>
      </c>
      <c r="AM218" s="315">
        <f>AM215</f>
        <v>0.7</v>
      </c>
      <c r="AN218" s="316"/>
      <c r="AO218" s="262"/>
      <c r="AP218" s="241"/>
      <c r="AQ218" s="241"/>
      <c r="AR218" s="242"/>
      <c r="AS218" s="195">
        <f>ROUND(ROUND(I215*$U$248,0)*AM218,0)-AO220</f>
        <v>169</v>
      </c>
      <c r="AT218" s="82"/>
    </row>
    <row r="219" spans="1:46" ht="17.2" customHeight="1" x14ac:dyDescent="0.3">
      <c r="A219" s="183">
        <v>21</v>
      </c>
      <c r="B219" s="184" t="s">
        <v>475</v>
      </c>
      <c r="C219" s="186" t="s">
        <v>2324</v>
      </c>
      <c r="D219" s="129"/>
      <c r="E219" s="130"/>
      <c r="F219" s="129"/>
      <c r="G219" s="131"/>
      <c r="H219" s="135"/>
      <c r="I219" s="135"/>
      <c r="J219" s="135"/>
      <c r="K219" s="135"/>
      <c r="L219" s="136"/>
      <c r="M219" s="140"/>
      <c r="N219" s="140"/>
      <c r="O219" s="140"/>
      <c r="P219" s="140"/>
      <c r="Q219" s="140"/>
      <c r="R219" s="140"/>
      <c r="S219" s="140"/>
      <c r="T219" s="140"/>
      <c r="U219" s="90"/>
      <c r="V219" s="89"/>
      <c r="W219" s="310"/>
      <c r="X219" s="311"/>
      <c r="Y219" s="311"/>
      <c r="Z219" s="311"/>
      <c r="AA219" s="312"/>
      <c r="AB219" s="313" t="s">
        <v>868</v>
      </c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187" t="s">
        <v>810</v>
      </c>
      <c r="AM219" s="317">
        <f>AM216</f>
        <v>0.5</v>
      </c>
      <c r="AN219" s="318"/>
      <c r="AO219" s="134"/>
      <c r="AP219" s="130"/>
      <c r="AQ219" s="130"/>
      <c r="AR219" s="131"/>
      <c r="AS219" s="195">
        <f>ROUND(ROUND(I215*$U$248,0)*AM219,0)-AO220</f>
        <v>119</v>
      </c>
      <c r="AT219" s="82"/>
    </row>
    <row r="220" spans="1:46" ht="17.2" customHeight="1" x14ac:dyDescent="0.3">
      <c r="A220" s="10">
        <v>21</v>
      </c>
      <c r="B220" s="12" t="s">
        <v>476</v>
      </c>
      <c r="C220" s="151" t="s">
        <v>2323</v>
      </c>
      <c r="D220" s="129"/>
      <c r="E220" s="130"/>
      <c r="F220" s="129"/>
      <c r="G220" s="131"/>
      <c r="H220" s="2"/>
      <c r="I220" s="2"/>
      <c r="J220" s="36"/>
      <c r="K220" s="36"/>
      <c r="L220" s="43"/>
      <c r="M220" s="239" t="s">
        <v>837</v>
      </c>
      <c r="N220" s="239"/>
      <c r="O220" s="239"/>
      <c r="P220" s="239"/>
      <c r="Q220" s="239"/>
      <c r="R220" s="239"/>
      <c r="S220" s="239"/>
      <c r="T220" s="239"/>
      <c r="U220" s="88"/>
      <c r="V220" s="108"/>
      <c r="W220" s="46"/>
      <c r="X220" s="47"/>
      <c r="Y220" s="7"/>
      <c r="Z220" s="7"/>
      <c r="AA220" s="7"/>
      <c r="AB220" s="7"/>
      <c r="AC220" s="7"/>
      <c r="AD220" s="59"/>
      <c r="AE220" s="59"/>
      <c r="AF220" s="7"/>
      <c r="AG220" s="7"/>
      <c r="AH220" s="7"/>
      <c r="AI220" s="7"/>
      <c r="AJ220" s="7"/>
      <c r="AK220" s="7"/>
      <c r="AL220" s="59"/>
      <c r="AM220" s="249"/>
      <c r="AN220" s="250"/>
      <c r="AO220" s="36">
        <f>AO208</f>
        <v>5</v>
      </c>
      <c r="AP220" s="69" t="s">
        <v>873</v>
      </c>
      <c r="AQ220" s="130"/>
      <c r="AR220" s="131"/>
      <c r="AS220" s="167">
        <f>ROUND(ROUND(I215*S222,0)*$U$248,0)-AO220</f>
        <v>234</v>
      </c>
      <c r="AT220" s="82"/>
    </row>
    <row r="221" spans="1:46" ht="17.2" customHeight="1" x14ac:dyDescent="0.3">
      <c r="A221" s="183">
        <v>21</v>
      </c>
      <c r="B221" s="184" t="s">
        <v>477</v>
      </c>
      <c r="C221" s="186" t="s">
        <v>2322</v>
      </c>
      <c r="D221" s="129"/>
      <c r="E221" s="130"/>
      <c r="F221" s="129"/>
      <c r="G221" s="131"/>
      <c r="H221" s="2"/>
      <c r="I221" s="2"/>
      <c r="J221" s="2"/>
      <c r="K221" s="2"/>
      <c r="L221" s="43"/>
      <c r="M221" s="241"/>
      <c r="N221" s="241"/>
      <c r="O221" s="241"/>
      <c r="P221" s="241"/>
      <c r="Q221" s="241"/>
      <c r="R221" s="241"/>
      <c r="S221" s="241"/>
      <c r="T221" s="241"/>
      <c r="U221" s="44"/>
      <c r="V221" s="43"/>
      <c r="W221" s="310" t="s">
        <v>871</v>
      </c>
      <c r="X221" s="311"/>
      <c r="Y221" s="311"/>
      <c r="Z221" s="311"/>
      <c r="AA221" s="312"/>
      <c r="AB221" s="313" t="s">
        <v>870</v>
      </c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193" t="s">
        <v>810</v>
      </c>
      <c r="AM221" s="315">
        <f>AM218</f>
        <v>0.7</v>
      </c>
      <c r="AN221" s="316"/>
      <c r="AO221" s="44"/>
      <c r="AP221" s="130"/>
      <c r="AQ221" s="130"/>
      <c r="AR221" s="131"/>
      <c r="AS221" s="195">
        <f>ROUND(ROUND(ROUND(I215*S222,0)*$U$248,0)*AM221,0)-AO220</f>
        <v>162</v>
      </c>
      <c r="AT221" s="82"/>
    </row>
    <row r="222" spans="1:46" ht="17.2" customHeight="1" x14ac:dyDescent="0.3">
      <c r="A222" s="183">
        <v>21</v>
      </c>
      <c r="B222" s="184" t="s">
        <v>478</v>
      </c>
      <c r="C222" s="186" t="s">
        <v>2321</v>
      </c>
      <c r="D222" s="148"/>
      <c r="E222" s="149"/>
      <c r="F222" s="148"/>
      <c r="G222" s="150"/>
      <c r="H222" s="8"/>
      <c r="I222" s="8"/>
      <c r="J222" s="8"/>
      <c r="K222" s="8"/>
      <c r="L222" s="20"/>
      <c r="M222" s="11"/>
      <c r="N222" s="11"/>
      <c r="O222" s="11"/>
      <c r="P222" s="11"/>
      <c r="Q222" s="11"/>
      <c r="R222" s="126" t="s">
        <v>810</v>
      </c>
      <c r="S222" s="236">
        <f>S216</f>
        <v>0.96499999999999997</v>
      </c>
      <c r="T222" s="236"/>
      <c r="U222" s="42"/>
      <c r="V222" s="20"/>
      <c r="W222" s="319"/>
      <c r="X222" s="320"/>
      <c r="Y222" s="320"/>
      <c r="Z222" s="320"/>
      <c r="AA222" s="321"/>
      <c r="AB222" s="313" t="s">
        <v>868</v>
      </c>
      <c r="AC222" s="314"/>
      <c r="AD222" s="314"/>
      <c r="AE222" s="314"/>
      <c r="AF222" s="314"/>
      <c r="AG222" s="314"/>
      <c r="AH222" s="314"/>
      <c r="AI222" s="314"/>
      <c r="AJ222" s="314"/>
      <c r="AK222" s="314"/>
      <c r="AL222" s="194" t="s">
        <v>810</v>
      </c>
      <c r="AM222" s="322">
        <f>AM219</f>
        <v>0.5</v>
      </c>
      <c r="AN222" s="323"/>
      <c r="AO222" s="42"/>
      <c r="AP222" s="149"/>
      <c r="AQ222" s="149"/>
      <c r="AR222" s="150"/>
      <c r="AS222" s="196">
        <f>ROUND(ROUND(ROUND(I215*S222,0)*$U$248,0)*AM222,0)-AO220</f>
        <v>115</v>
      </c>
      <c r="AT222" s="81"/>
    </row>
    <row r="223" spans="1:46" ht="17.2" customHeight="1" x14ac:dyDescent="0.3">
      <c r="A223" s="10">
        <v>21</v>
      </c>
      <c r="B223" s="12" t="s">
        <v>479</v>
      </c>
      <c r="C223" s="151" t="s">
        <v>2320</v>
      </c>
      <c r="D223" s="263" t="s">
        <v>925</v>
      </c>
      <c r="E223" s="264"/>
      <c r="F223" s="263" t="s">
        <v>924</v>
      </c>
      <c r="G223" s="298"/>
      <c r="H223" s="239" t="s">
        <v>923</v>
      </c>
      <c r="I223" s="239"/>
      <c r="J223" s="239"/>
      <c r="K223" s="239"/>
      <c r="L223" s="240"/>
      <c r="M223" s="2"/>
      <c r="N223" s="140"/>
      <c r="O223" s="140"/>
      <c r="P223" s="140"/>
      <c r="Q223" s="140"/>
      <c r="R223" s="140"/>
      <c r="S223" s="140"/>
      <c r="T223" s="140"/>
      <c r="U223" s="304" t="s">
        <v>2048</v>
      </c>
      <c r="V223" s="306" t="s">
        <v>2319</v>
      </c>
      <c r="W223" s="9"/>
      <c r="X223" s="30"/>
      <c r="Y223" s="105"/>
      <c r="Z223" s="63"/>
      <c r="AA223" s="7"/>
      <c r="AB223" s="34"/>
      <c r="AC223" s="34"/>
      <c r="AD223" s="53"/>
      <c r="AE223" s="53"/>
      <c r="AF223" s="34"/>
      <c r="AG223" s="34"/>
      <c r="AH223" s="34"/>
      <c r="AI223" s="34"/>
      <c r="AJ223" s="34"/>
      <c r="AK223" s="34"/>
      <c r="AL223" s="53"/>
      <c r="AM223" s="290"/>
      <c r="AN223" s="290"/>
      <c r="AO223" s="127"/>
      <c r="AP223" s="127"/>
      <c r="AQ223" s="127"/>
      <c r="AR223" s="128"/>
      <c r="AS223" s="178">
        <f>ROUND(I227*$U$248,0)</f>
        <v>620</v>
      </c>
      <c r="AT223" s="18" t="s">
        <v>824</v>
      </c>
    </row>
    <row r="224" spans="1:46" ht="17.2" customHeight="1" x14ac:dyDescent="0.3">
      <c r="A224" s="183">
        <v>21</v>
      </c>
      <c r="B224" s="184" t="s">
        <v>480</v>
      </c>
      <c r="C224" s="186" t="s">
        <v>2318</v>
      </c>
      <c r="D224" s="265"/>
      <c r="E224" s="266"/>
      <c r="F224" s="265"/>
      <c r="G224" s="299"/>
      <c r="H224" s="241"/>
      <c r="I224" s="241"/>
      <c r="J224" s="241"/>
      <c r="K224" s="241"/>
      <c r="L224" s="242"/>
      <c r="M224" s="140"/>
      <c r="N224" s="140"/>
      <c r="O224" s="140"/>
      <c r="P224" s="140"/>
      <c r="Q224" s="140"/>
      <c r="R224" s="140"/>
      <c r="S224" s="140"/>
      <c r="T224" s="140"/>
      <c r="U224" s="305"/>
      <c r="V224" s="307"/>
      <c r="W224" s="310" t="s">
        <v>871</v>
      </c>
      <c r="X224" s="311"/>
      <c r="Y224" s="311"/>
      <c r="Z224" s="311"/>
      <c r="AA224" s="311"/>
      <c r="AB224" s="313" t="s">
        <v>870</v>
      </c>
      <c r="AC224" s="314"/>
      <c r="AD224" s="314"/>
      <c r="AE224" s="314"/>
      <c r="AF224" s="314"/>
      <c r="AG224" s="314"/>
      <c r="AH224" s="314"/>
      <c r="AI224" s="314"/>
      <c r="AJ224" s="314"/>
      <c r="AK224" s="314"/>
      <c r="AL224" s="187" t="s">
        <v>810</v>
      </c>
      <c r="AM224" s="317">
        <f>AM221</f>
        <v>0.7</v>
      </c>
      <c r="AN224" s="317"/>
      <c r="AO224" s="188"/>
      <c r="AP224" s="188"/>
      <c r="AQ224" s="188"/>
      <c r="AR224" s="189"/>
      <c r="AS224" s="190">
        <f>ROUND(ROUND(I227*$U$248,0)*AM224,0)</f>
        <v>434</v>
      </c>
      <c r="AT224" s="14"/>
    </row>
    <row r="225" spans="1:46" ht="17.2" customHeight="1" x14ac:dyDescent="0.3">
      <c r="A225" s="183">
        <v>21</v>
      </c>
      <c r="B225" s="184" t="s">
        <v>481</v>
      </c>
      <c r="C225" s="186" t="s">
        <v>2317</v>
      </c>
      <c r="D225" s="265"/>
      <c r="E225" s="266"/>
      <c r="F225" s="265"/>
      <c r="G225" s="299"/>
      <c r="H225" s="135"/>
      <c r="I225" s="135"/>
      <c r="J225" s="135"/>
      <c r="K225" s="135"/>
      <c r="L225" s="136"/>
      <c r="M225" s="140"/>
      <c r="N225" s="140"/>
      <c r="O225" s="140"/>
      <c r="P225" s="140"/>
      <c r="Q225" s="140"/>
      <c r="R225" s="140"/>
      <c r="S225" s="140"/>
      <c r="T225" s="140"/>
      <c r="U225" s="305"/>
      <c r="V225" s="307"/>
      <c r="W225" s="310"/>
      <c r="X225" s="311"/>
      <c r="Y225" s="311"/>
      <c r="Z225" s="311"/>
      <c r="AA225" s="311"/>
      <c r="AB225" s="313" t="s">
        <v>868</v>
      </c>
      <c r="AC225" s="314"/>
      <c r="AD225" s="314"/>
      <c r="AE225" s="314"/>
      <c r="AF225" s="314"/>
      <c r="AG225" s="314"/>
      <c r="AH225" s="314"/>
      <c r="AI225" s="314"/>
      <c r="AJ225" s="314"/>
      <c r="AK225" s="314"/>
      <c r="AL225" s="187" t="s">
        <v>810</v>
      </c>
      <c r="AM225" s="317">
        <f>AM222</f>
        <v>0.5</v>
      </c>
      <c r="AN225" s="317"/>
      <c r="AO225" s="188"/>
      <c r="AP225" s="188"/>
      <c r="AQ225" s="188"/>
      <c r="AR225" s="189"/>
      <c r="AS225" s="190">
        <f>ROUND(ROUND(I227*$U$248,0)*AM225,0)</f>
        <v>310</v>
      </c>
      <c r="AT225" s="14"/>
    </row>
    <row r="226" spans="1:46" ht="17.2" customHeight="1" x14ac:dyDescent="0.3">
      <c r="A226" s="10">
        <v>21</v>
      </c>
      <c r="B226" s="12" t="s">
        <v>482</v>
      </c>
      <c r="C226" s="151" t="s">
        <v>2316</v>
      </c>
      <c r="D226" s="265"/>
      <c r="E226" s="266"/>
      <c r="F226" s="265"/>
      <c r="G226" s="299"/>
      <c r="H226" s="2"/>
      <c r="I226" s="2"/>
      <c r="J226" s="2"/>
      <c r="K226" s="140"/>
      <c r="L226" s="83"/>
      <c r="M226" s="239" t="s">
        <v>837</v>
      </c>
      <c r="N226" s="239"/>
      <c r="O226" s="239"/>
      <c r="P226" s="239"/>
      <c r="Q226" s="239"/>
      <c r="R226" s="239"/>
      <c r="S226" s="239"/>
      <c r="T226" s="239"/>
      <c r="U226" s="305"/>
      <c r="V226" s="307"/>
      <c r="W226" s="46"/>
      <c r="X226" s="47"/>
      <c r="Y226" s="7"/>
      <c r="Z226" s="7"/>
      <c r="AA226" s="7"/>
      <c r="AB226" s="7"/>
      <c r="AC226" s="7"/>
      <c r="AD226" s="59"/>
      <c r="AE226" s="59"/>
      <c r="AF226" s="7"/>
      <c r="AG226" s="7"/>
      <c r="AH226" s="7"/>
      <c r="AI226" s="7"/>
      <c r="AJ226" s="7"/>
      <c r="AK226" s="7"/>
      <c r="AL226" s="53"/>
      <c r="AM226" s="290"/>
      <c r="AN226" s="290"/>
      <c r="AO226" s="127"/>
      <c r="AP226" s="127"/>
      <c r="AQ226" s="127"/>
      <c r="AR226" s="128"/>
      <c r="AS226" s="178">
        <f>ROUND(ROUND(I227*S228,0)*$U$248,0)</f>
        <v>599</v>
      </c>
      <c r="AT226" s="14"/>
    </row>
    <row r="227" spans="1:46" ht="17.2" customHeight="1" x14ac:dyDescent="0.3">
      <c r="A227" s="183">
        <v>21</v>
      </c>
      <c r="B227" s="184" t="s">
        <v>483</v>
      </c>
      <c r="C227" s="186" t="s">
        <v>2315</v>
      </c>
      <c r="D227" s="265"/>
      <c r="E227" s="266"/>
      <c r="F227" s="265"/>
      <c r="G227" s="299"/>
      <c r="H227" s="2"/>
      <c r="I227" s="295">
        <f>'5療養介護(基本)'!I226</f>
        <v>886</v>
      </c>
      <c r="J227" s="295"/>
      <c r="K227" s="2" t="s">
        <v>809</v>
      </c>
      <c r="L227" s="43"/>
      <c r="M227" s="241"/>
      <c r="N227" s="241"/>
      <c r="O227" s="241"/>
      <c r="P227" s="241"/>
      <c r="Q227" s="241"/>
      <c r="R227" s="241"/>
      <c r="S227" s="241"/>
      <c r="T227" s="241"/>
      <c r="U227" s="305"/>
      <c r="V227" s="307"/>
      <c r="W227" s="310" t="s">
        <v>871</v>
      </c>
      <c r="X227" s="311"/>
      <c r="Y227" s="311"/>
      <c r="Z227" s="311"/>
      <c r="AA227" s="311"/>
      <c r="AB227" s="313" t="s">
        <v>870</v>
      </c>
      <c r="AC227" s="314"/>
      <c r="AD227" s="314"/>
      <c r="AE227" s="314"/>
      <c r="AF227" s="314"/>
      <c r="AG227" s="314"/>
      <c r="AH227" s="314"/>
      <c r="AI227" s="314"/>
      <c r="AJ227" s="314"/>
      <c r="AK227" s="314"/>
      <c r="AL227" s="187" t="s">
        <v>810</v>
      </c>
      <c r="AM227" s="317">
        <f>AM224</f>
        <v>0.7</v>
      </c>
      <c r="AN227" s="317"/>
      <c r="AO227" s="188"/>
      <c r="AP227" s="188"/>
      <c r="AQ227" s="188"/>
      <c r="AR227" s="189"/>
      <c r="AS227" s="190">
        <f>ROUND(ROUND(ROUND(I227*S228,0)*$U$248,0)*AM227,0)</f>
        <v>419</v>
      </c>
      <c r="AT227" s="14"/>
    </row>
    <row r="228" spans="1:46" ht="17.2" customHeight="1" x14ac:dyDescent="0.3">
      <c r="A228" s="183">
        <v>21</v>
      </c>
      <c r="B228" s="184" t="s">
        <v>484</v>
      </c>
      <c r="C228" s="186" t="s">
        <v>2314</v>
      </c>
      <c r="D228" s="265"/>
      <c r="E228" s="266"/>
      <c r="F228" s="265"/>
      <c r="G228" s="299"/>
      <c r="H228" s="2"/>
      <c r="I228" s="2"/>
      <c r="J228" s="2"/>
      <c r="K228" s="2"/>
      <c r="L228" s="43"/>
      <c r="M228" s="11"/>
      <c r="N228" s="11"/>
      <c r="O228" s="11"/>
      <c r="P228" s="11"/>
      <c r="Q228" s="11"/>
      <c r="R228" s="126" t="s">
        <v>810</v>
      </c>
      <c r="S228" s="236">
        <f>S222</f>
        <v>0.96499999999999997</v>
      </c>
      <c r="T228" s="236"/>
      <c r="U228" s="305"/>
      <c r="V228" s="307"/>
      <c r="W228" s="310"/>
      <c r="X228" s="311"/>
      <c r="Y228" s="311"/>
      <c r="Z228" s="311"/>
      <c r="AA228" s="311"/>
      <c r="AB228" s="313" t="s">
        <v>868</v>
      </c>
      <c r="AC228" s="314"/>
      <c r="AD228" s="314"/>
      <c r="AE228" s="314"/>
      <c r="AF228" s="314"/>
      <c r="AG228" s="314"/>
      <c r="AH228" s="314"/>
      <c r="AI228" s="314"/>
      <c r="AJ228" s="314"/>
      <c r="AK228" s="314"/>
      <c r="AL228" s="187" t="s">
        <v>810</v>
      </c>
      <c r="AM228" s="317">
        <f>AM225</f>
        <v>0.5</v>
      </c>
      <c r="AN228" s="317"/>
      <c r="AO228" s="191"/>
      <c r="AP228" s="191"/>
      <c r="AQ228" s="191"/>
      <c r="AR228" s="192"/>
      <c r="AS228" s="190">
        <f>ROUND(ROUND(ROUND(I227*S228,0)*$U$248,0)*AM228,0)</f>
        <v>300</v>
      </c>
      <c r="AT228" s="14"/>
    </row>
    <row r="229" spans="1:46" ht="17.2" customHeight="1" x14ac:dyDescent="0.3">
      <c r="A229" s="10">
        <v>21</v>
      </c>
      <c r="B229" s="12" t="s">
        <v>485</v>
      </c>
      <c r="C229" s="151" t="s">
        <v>2313</v>
      </c>
      <c r="D229" s="265"/>
      <c r="E229" s="266"/>
      <c r="F229" s="265"/>
      <c r="G229" s="299"/>
      <c r="H229" s="130"/>
      <c r="I229" s="130"/>
      <c r="J229" s="130"/>
      <c r="K229" s="130"/>
      <c r="L229" s="131"/>
      <c r="M229" s="34"/>
      <c r="N229" s="76"/>
      <c r="O229" s="76"/>
      <c r="P229" s="76"/>
      <c r="Q229" s="76"/>
      <c r="R229" s="76"/>
      <c r="S229" s="76"/>
      <c r="T229" s="76"/>
      <c r="U229" s="305"/>
      <c r="V229" s="307"/>
      <c r="W229" s="9"/>
      <c r="X229" s="30"/>
      <c r="Y229" s="105"/>
      <c r="Z229" s="63"/>
      <c r="AA229" s="7"/>
      <c r="AB229" s="34"/>
      <c r="AC229" s="34"/>
      <c r="AD229" s="53"/>
      <c r="AE229" s="53"/>
      <c r="AF229" s="34"/>
      <c r="AG229" s="34"/>
      <c r="AH229" s="34"/>
      <c r="AI229" s="34"/>
      <c r="AJ229" s="34"/>
      <c r="AK229" s="34"/>
      <c r="AL229" s="59"/>
      <c r="AM229" s="249"/>
      <c r="AN229" s="250"/>
      <c r="AO229" s="241" t="s">
        <v>877</v>
      </c>
      <c r="AP229" s="241"/>
      <c r="AQ229" s="241"/>
      <c r="AR229" s="242"/>
      <c r="AS229" s="167">
        <f>ROUND(I227*$U$248,0)-AO232</f>
        <v>615</v>
      </c>
      <c r="AT229" s="14"/>
    </row>
    <row r="230" spans="1:46" ht="17.2" customHeight="1" x14ac:dyDescent="0.3">
      <c r="A230" s="183">
        <v>21</v>
      </c>
      <c r="B230" s="184" t="s">
        <v>486</v>
      </c>
      <c r="C230" s="186" t="s">
        <v>2312</v>
      </c>
      <c r="D230" s="265"/>
      <c r="E230" s="266"/>
      <c r="F230" s="265"/>
      <c r="G230" s="299"/>
      <c r="H230" s="130"/>
      <c r="I230" s="130"/>
      <c r="J230" s="130"/>
      <c r="K230" s="130"/>
      <c r="L230" s="131"/>
      <c r="M230" s="140"/>
      <c r="N230" s="140"/>
      <c r="O230" s="140"/>
      <c r="P230" s="140"/>
      <c r="Q230" s="140"/>
      <c r="R230" s="140"/>
      <c r="S230" s="140"/>
      <c r="T230" s="140"/>
      <c r="U230" s="305"/>
      <c r="V230" s="307"/>
      <c r="W230" s="310" t="s">
        <v>871</v>
      </c>
      <c r="X230" s="311"/>
      <c r="Y230" s="311"/>
      <c r="Z230" s="311"/>
      <c r="AA230" s="312"/>
      <c r="AB230" s="313" t="s">
        <v>870</v>
      </c>
      <c r="AC230" s="314"/>
      <c r="AD230" s="314"/>
      <c r="AE230" s="314"/>
      <c r="AF230" s="314"/>
      <c r="AG230" s="314"/>
      <c r="AH230" s="314"/>
      <c r="AI230" s="314"/>
      <c r="AJ230" s="314"/>
      <c r="AK230" s="314"/>
      <c r="AL230" s="193" t="s">
        <v>810</v>
      </c>
      <c r="AM230" s="315">
        <f>AM227</f>
        <v>0.7</v>
      </c>
      <c r="AN230" s="316"/>
      <c r="AO230" s="262"/>
      <c r="AP230" s="241"/>
      <c r="AQ230" s="241"/>
      <c r="AR230" s="242"/>
      <c r="AS230" s="195">
        <f>ROUND(ROUND(I227*$U$248,0)*AM230,0)-AO232</f>
        <v>429</v>
      </c>
      <c r="AT230" s="14"/>
    </row>
    <row r="231" spans="1:46" ht="17.2" customHeight="1" x14ac:dyDescent="0.3">
      <c r="A231" s="183">
        <v>21</v>
      </c>
      <c r="B231" s="184" t="s">
        <v>487</v>
      </c>
      <c r="C231" s="186" t="s">
        <v>2311</v>
      </c>
      <c r="D231" s="265"/>
      <c r="E231" s="266"/>
      <c r="F231" s="265"/>
      <c r="G231" s="299"/>
      <c r="H231" s="135"/>
      <c r="I231" s="135"/>
      <c r="J231" s="135"/>
      <c r="K231" s="135"/>
      <c r="L231" s="136"/>
      <c r="M231" s="140"/>
      <c r="N231" s="140"/>
      <c r="O231" s="140"/>
      <c r="P231" s="140"/>
      <c r="Q231" s="140"/>
      <c r="R231" s="140"/>
      <c r="S231" s="140"/>
      <c r="T231" s="140"/>
      <c r="U231" s="305"/>
      <c r="V231" s="307"/>
      <c r="W231" s="310"/>
      <c r="X231" s="311"/>
      <c r="Y231" s="311"/>
      <c r="Z231" s="311"/>
      <c r="AA231" s="312"/>
      <c r="AB231" s="313" t="s">
        <v>868</v>
      </c>
      <c r="AC231" s="314"/>
      <c r="AD231" s="314"/>
      <c r="AE231" s="314"/>
      <c r="AF231" s="314"/>
      <c r="AG231" s="314"/>
      <c r="AH231" s="314"/>
      <c r="AI231" s="314"/>
      <c r="AJ231" s="314"/>
      <c r="AK231" s="314"/>
      <c r="AL231" s="187" t="s">
        <v>810</v>
      </c>
      <c r="AM231" s="317">
        <f>AM228</f>
        <v>0.5</v>
      </c>
      <c r="AN231" s="318"/>
      <c r="AO231" s="134"/>
      <c r="AP231" s="130"/>
      <c r="AQ231" s="130"/>
      <c r="AR231" s="131"/>
      <c r="AS231" s="195">
        <f>ROUND(ROUND(I227*$U$248,0)*AM231,0)-AO232</f>
        <v>305</v>
      </c>
      <c r="AT231" s="14"/>
    </row>
    <row r="232" spans="1:46" ht="17.2" customHeight="1" x14ac:dyDescent="0.3">
      <c r="A232" s="10">
        <v>21</v>
      </c>
      <c r="B232" s="12" t="s">
        <v>488</v>
      </c>
      <c r="C232" s="151" t="s">
        <v>2310</v>
      </c>
      <c r="D232" s="265"/>
      <c r="E232" s="266"/>
      <c r="F232" s="265"/>
      <c r="G232" s="299"/>
      <c r="H232" s="2"/>
      <c r="I232" s="2"/>
      <c r="J232" s="36"/>
      <c r="K232" s="36"/>
      <c r="L232" s="43"/>
      <c r="M232" s="239" t="s">
        <v>837</v>
      </c>
      <c r="N232" s="239"/>
      <c r="O232" s="239"/>
      <c r="P232" s="239"/>
      <c r="Q232" s="239"/>
      <c r="R232" s="239"/>
      <c r="S232" s="239"/>
      <c r="T232" s="239"/>
      <c r="U232" s="305"/>
      <c r="V232" s="307"/>
      <c r="W232" s="46"/>
      <c r="X232" s="47"/>
      <c r="Y232" s="7"/>
      <c r="Z232" s="7"/>
      <c r="AA232" s="7"/>
      <c r="AB232" s="7"/>
      <c r="AC232" s="7"/>
      <c r="AD232" s="59"/>
      <c r="AE232" s="59"/>
      <c r="AF232" s="7"/>
      <c r="AG232" s="7"/>
      <c r="AH232" s="7"/>
      <c r="AI232" s="7"/>
      <c r="AJ232" s="7"/>
      <c r="AK232" s="7"/>
      <c r="AL232" s="59"/>
      <c r="AM232" s="249"/>
      <c r="AN232" s="250"/>
      <c r="AO232" s="36">
        <f>AO220</f>
        <v>5</v>
      </c>
      <c r="AP232" s="69" t="s">
        <v>873</v>
      </c>
      <c r="AQ232" s="130"/>
      <c r="AR232" s="131"/>
      <c r="AS232" s="167">
        <f>ROUND(ROUND(I227*S234,0)*$U$248,0)-AO232</f>
        <v>594</v>
      </c>
      <c r="AT232" s="14"/>
    </row>
    <row r="233" spans="1:46" ht="17.2" customHeight="1" x14ac:dyDescent="0.3">
      <c r="A233" s="183">
        <v>21</v>
      </c>
      <c r="B233" s="184" t="s">
        <v>489</v>
      </c>
      <c r="C233" s="186" t="s">
        <v>2309</v>
      </c>
      <c r="D233" s="265"/>
      <c r="E233" s="266"/>
      <c r="F233" s="265"/>
      <c r="G233" s="299"/>
      <c r="H233" s="2"/>
      <c r="I233" s="2"/>
      <c r="J233" s="2"/>
      <c r="K233" s="2"/>
      <c r="L233" s="43"/>
      <c r="M233" s="241"/>
      <c r="N233" s="241"/>
      <c r="O233" s="241"/>
      <c r="P233" s="241"/>
      <c r="Q233" s="241"/>
      <c r="R233" s="241"/>
      <c r="S233" s="241"/>
      <c r="T233" s="241"/>
      <c r="U233" s="305"/>
      <c r="V233" s="307"/>
      <c r="W233" s="310" t="s">
        <v>871</v>
      </c>
      <c r="X233" s="311"/>
      <c r="Y233" s="311"/>
      <c r="Z233" s="311"/>
      <c r="AA233" s="312"/>
      <c r="AB233" s="313" t="s">
        <v>870</v>
      </c>
      <c r="AC233" s="314"/>
      <c r="AD233" s="314"/>
      <c r="AE233" s="314"/>
      <c r="AF233" s="314"/>
      <c r="AG233" s="314"/>
      <c r="AH233" s="314"/>
      <c r="AI233" s="314"/>
      <c r="AJ233" s="314"/>
      <c r="AK233" s="314"/>
      <c r="AL233" s="193" t="s">
        <v>810</v>
      </c>
      <c r="AM233" s="315">
        <f>AM230</f>
        <v>0.7</v>
      </c>
      <c r="AN233" s="316"/>
      <c r="AO233" s="44"/>
      <c r="AP233" s="130"/>
      <c r="AQ233" s="130"/>
      <c r="AR233" s="131"/>
      <c r="AS233" s="195">
        <f>ROUND(ROUND(ROUND(I227*S234,0)*$U$248,0)*AM233,0)-AO232</f>
        <v>414</v>
      </c>
      <c r="AT233" s="14"/>
    </row>
    <row r="234" spans="1:46" ht="17.2" customHeight="1" x14ac:dyDescent="0.3">
      <c r="A234" s="183">
        <v>21</v>
      </c>
      <c r="B234" s="184" t="s">
        <v>490</v>
      </c>
      <c r="C234" s="186" t="s">
        <v>2308</v>
      </c>
      <c r="D234" s="265"/>
      <c r="E234" s="266"/>
      <c r="F234" s="265"/>
      <c r="G234" s="299"/>
      <c r="H234" s="2"/>
      <c r="I234" s="2"/>
      <c r="J234" s="2"/>
      <c r="K234" s="2"/>
      <c r="L234" s="43"/>
      <c r="M234" s="11"/>
      <c r="N234" s="11"/>
      <c r="O234" s="11"/>
      <c r="P234" s="11"/>
      <c r="Q234" s="11"/>
      <c r="R234" s="126" t="s">
        <v>810</v>
      </c>
      <c r="S234" s="236">
        <f>S228</f>
        <v>0.96499999999999997</v>
      </c>
      <c r="T234" s="236"/>
      <c r="U234" s="305"/>
      <c r="V234" s="307"/>
      <c r="W234" s="319"/>
      <c r="X234" s="320"/>
      <c r="Y234" s="320"/>
      <c r="Z234" s="320"/>
      <c r="AA234" s="321"/>
      <c r="AB234" s="313" t="s">
        <v>868</v>
      </c>
      <c r="AC234" s="314"/>
      <c r="AD234" s="314"/>
      <c r="AE234" s="314"/>
      <c r="AF234" s="314"/>
      <c r="AG234" s="314"/>
      <c r="AH234" s="314"/>
      <c r="AI234" s="314"/>
      <c r="AJ234" s="314"/>
      <c r="AK234" s="314"/>
      <c r="AL234" s="194" t="s">
        <v>810</v>
      </c>
      <c r="AM234" s="322">
        <f>AM231</f>
        <v>0.5</v>
      </c>
      <c r="AN234" s="323"/>
      <c r="AO234" s="42"/>
      <c r="AP234" s="149"/>
      <c r="AQ234" s="149"/>
      <c r="AR234" s="150"/>
      <c r="AS234" s="195">
        <f>ROUND(ROUND(ROUND(I227*S234,0)*$U$248,0)*AM234,0)-AO232</f>
        <v>295</v>
      </c>
      <c r="AT234" s="14"/>
    </row>
    <row r="235" spans="1:46" ht="17.2" customHeight="1" x14ac:dyDescent="0.3">
      <c r="A235" s="10">
        <v>21</v>
      </c>
      <c r="B235" s="12" t="s">
        <v>491</v>
      </c>
      <c r="C235" s="151" t="s">
        <v>2307</v>
      </c>
      <c r="D235" s="134"/>
      <c r="E235" s="135"/>
      <c r="F235" s="265"/>
      <c r="G235" s="299"/>
      <c r="H235" s="239" t="s">
        <v>910</v>
      </c>
      <c r="I235" s="239"/>
      <c r="J235" s="239"/>
      <c r="K235" s="239"/>
      <c r="L235" s="240"/>
      <c r="M235" s="34"/>
      <c r="N235" s="76"/>
      <c r="O235" s="76"/>
      <c r="P235" s="76"/>
      <c r="Q235" s="76"/>
      <c r="R235" s="76"/>
      <c r="S235" s="76"/>
      <c r="T235" s="76"/>
      <c r="U235" s="305"/>
      <c r="V235" s="307"/>
      <c r="W235" s="9"/>
      <c r="X235" s="30"/>
      <c r="Y235" s="105"/>
      <c r="Z235" s="63"/>
      <c r="AA235" s="7"/>
      <c r="AB235" s="34"/>
      <c r="AC235" s="34"/>
      <c r="AD235" s="53"/>
      <c r="AE235" s="53"/>
      <c r="AF235" s="34"/>
      <c r="AG235" s="34"/>
      <c r="AH235" s="34"/>
      <c r="AI235" s="34"/>
      <c r="AJ235" s="34"/>
      <c r="AK235" s="34"/>
      <c r="AL235" s="53"/>
      <c r="AM235" s="290"/>
      <c r="AN235" s="290"/>
      <c r="AO235" s="127"/>
      <c r="AP235" s="127"/>
      <c r="AQ235" s="127"/>
      <c r="AR235" s="128"/>
      <c r="AS235" s="178">
        <f>ROUND(I239*$U$248,0)</f>
        <v>620</v>
      </c>
      <c r="AT235" s="14"/>
    </row>
    <row r="236" spans="1:46" ht="17.2" customHeight="1" x14ac:dyDescent="0.3">
      <c r="A236" s="183">
        <v>21</v>
      </c>
      <c r="B236" s="184" t="s">
        <v>492</v>
      </c>
      <c r="C236" s="186" t="s">
        <v>2306</v>
      </c>
      <c r="D236" s="134"/>
      <c r="E236" s="135"/>
      <c r="F236" s="265"/>
      <c r="G236" s="299"/>
      <c r="H236" s="241"/>
      <c r="I236" s="241"/>
      <c r="J236" s="241"/>
      <c r="K236" s="241"/>
      <c r="L236" s="242"/>
      <c r="M236" s="140"/>
      <c r="N236" s="140"/>
      <c r="O236" s="140"/>
      <c r="P236" s="140"/>
      <c r="Q236" s="140"/>
      <c r="R236" s="140"/>
      <c r="S236" s="140"/>
      <c r="T236" s="140"/>
      <c r="U236" s="305"/>
      <c r="V236" s="307"/>
      <c r="W236" s="310" t="s">
        <v>871</v>
      </c>
      <c r="X236" s="311"/>
      <c r="Y236" s="311"/>
      <c r="Z236" s="311"/>
      <c r="AA236" s="311"/>
      <c r="AB236" s="313" t="s">
        <v>870</v>
      </c>
      <c r="AC236" s="314"/>
      <c r="AD236" s="314"/>
      <c r="AE236" s="314"/>
      <c r="AF236" s="314"/>
      <c r="AG236" s="314"/>
      <c r="AH236" s="314"/>
      <c r="AI236" s="314"/>
      <c r="AJ236" s="314"/>
      <c r="AK236" s="314"/>
      <c r="AL236" s="187" t="s">
        <v>810</v>
      </c>
      <c r="AM236" s="317">
        <f>AM233</f>
        <v>0.7</v>
      </c>
      <c r="AN236" s="317"/>
      <c r="AO236" s="188"/>
      <c r="AP236" s="188"/>
      <c r="AQ236" s="188"/>
      <c r="AR236" s="189"/>
      <c r="AS236" s="190">
        <f>ROUND(ROUND(I239*$U$248,0)*AM236,0)</f>
        <v>434</v>
      </c>
      <c r="AT236" s="14"/>
    </row>
    <row r="237" spans="1:46" ht="17.2" customHeight="1" x14ac:dyDescent="0.3">
      <c r="A237" s="183">
        <v>21</v>
      </c>
      <c r="B237" s="184" t="s">
        <v>493</v>
      </c>
      <c r="C237" s="186" t="s">
        <v>2305</v>
      </c>
      <c r="D237" s="134"/>
      <c r="E237" s="135"/>
      <c r="F237" s="265"/>
      <c r="G237" s="299"/>
      <c r="H237" s="130"/>
      <c r="I237" s="130"/>
      <c r="J237" s="130"/>
      <c r="K237" s="130"/>
      <c r="L237" s="131"/>
      <c r="M237" s="140"/>
      <c r="N237" s="140"/>
      <c r="O237" s="140"/>
      <c r="P237" s="140"/>
      <c r="Q237" s="140"/>
      <c r="R237" s="140"/>
      <c r="S237" s="140"/>
      <c r="T237" s="140"/>
      <c r="U237" s="305"/>
      <c r="V237" s="307"/>
      <c r="W237" s="310"/>
      <c r="X237" s="311"/>
      <c r="Y237" s="311"/>
      <c r="Z237" s="311"/>
      <c r="AA237" s="311"/>
      <c r="AB237" s="313" t="s">
        <v>868</v>
      </c>
      <c r="AC237" s="314"/>
      <c r="AD237" s="314"/>
      <c r="AE237" s="314"/>
      <c r="AF237" s="314"/>
      <c r="AG237" s="314"/>
      <c r="AH237" s="314"/>
      <c r="AI237" s="314"/>
      <c r="AJ237" s="314"/>
      <c r="AK237" s="314"/>
      <c r="AL237" s="187" t="s">
        <v>810</v>
      </c>
      <c r="AM237" s="317">
        <f>AM234</f>
        <v>0.5</v>
      </c>
      <c r="AN237" s="317"/>
      <c r="AO237" s="188"/>
      <c r="AP237" s="188"/>
      <c r="AQ237" s="188"/>
      <c r="AR237" s="189"/>
      <c r="AS237" s="190">
        <f>ROUND(ROUND(I239*$U$248,0)*AM237,0)</f>
        <v>310</v>
      </c>
      <c r="AT237" s="14"/>
    </row>
    <row r="238" spans="1:46" ht="17.2" customHeight="1" x14ac:dyDescent="0.3">
      <c r="A238" s="10">
        <v>21</v>
      </c>
      <c r="B238" s="12" t="s">
        <v>494</v>
      </c>
      <c r="C238" s="151" t="s">
        <v>2304</v>
      </c>
      <c r="D238" s="134"/>
      <c r="E238" s="135"/>
      <c r="F238" s="265"/>
      <c r="G238" s="299"/>
      <c r="H238" s="130"/>
      <c r="I238" s="130"/>
      <c r="J238" s="2"/>
      <c r="K238" s="140"/>
      <c r="L238" s="83"/>
      <c r="M238" s="239" t="s">
        <v>837</v>
      </c>
      <c r="N238" s="239"/>
      <c r="O238" s="239"/>
      <c r="P238" s="239"/>
      <c r="Q238" s="239"/>
      <c r="R238" s="239"/>
      <c r="S238" s="239"/>
      <c r="T238" s="239"/>
      <c r="U238" s="305"/>
      <c r="V238" s="307"/>
      <c r="W238" s="46"/>
      <c r="X238" s="47"/>
      <c r="Y238" s="7"/>
      <c r="Z238" s="7"/>
      <c r="AA238" s="7"/>
      <c r="AB238" s="7"/>
      <c r="AC238" s="7"/>
      <c r="AD238" s="59"/>
      <c r="AE238" s="59"/>
      <c r="AF238" s="7"/>
      <c r="AG238" s="7"/>
      <c r="AH238" s="7"/>
      <c r="AI238" s="7"/>
      <c r="AJ238" s="7"/>
      <c r="AK238" s="7"/>
      <c r="AL238" s="53"/>
      <c r="AM238" s="290"/>
      <c r="AN238" s="290"/>
      <c r="AO238" s="127"/>
      <c r="AP238" s="127"/>
      <c r="AQ238" s="127"/>
      <c r="AR238" s="128"/>
      <c r="AS238" s="178">
        <f>ROUND(ROUND(I239*S240,0)*$U$248,0)</f>
        <v>599</v>
      </c>
      <c r="AT238" s="14"/>
    </row>
    <row r="239" spans="1:46" ht="17.2" customHeight="1" x14ac:dyDescent="0.3">
      <c r="A239" s="183">
        <v>21</v>
      </c>
      <c r="B239" s="184" t="s">
        <v>495</v>
      </c>
      <c r="C239" s="186" t="s">
        <v>2303</v>
      </c>
      <c r="D239" s="134"/>
      <c r="E239" s="135"/>
      <c r="F239" s="129"/>
      <c r="G239" s="131"/>
      <c r="H239" s="130"/>
      <c r="I239" s="295">
        <f>'5療養介護(基本)'!I238</f>
        <v>886</v>
      </c>
      <c r="J239" s="295"/>
      <c r="K239" s="2" t="s">
        <v>809</v>
      </c>
      <c r="L239" s="131"/>
      <c r="M239" s="241"/>
      <c r="N239" s="241"/>
      <c r="O239" s="241"/>
      <c r="P239" s="241"/>
      <c r="Q239" s="241"/>
      <c r="R239" s="241"/>
      <c r="S239" s="241"/>
      <c r="T239" s="241"/>
      <c r="U239" s="305"/>
      <c r="V239" s="307"/>
      <c r="W239" s="310" t="s">
        <v>871</v>
      </c>
      <c r="X239" s="311"/>
      <c r="Y239" s="311"/>
      <c r="Z239" s="311"/>
      <c r="AA239" s="311"/>
      <c r="AB239" s="313" t="s">
        <v>870</v>
      </c>
      <c r="AC239" s="314"/>
      <c r="AD239" s="314"/>
      <c r="AE239" s="314"/>
      <c r="AF239" s="314"/>
      <c r="AG239" s="314"/>
      <c r="AH239" s="314"/>
      <c r="AI239" s="314"/>
      <c r="AJ239" s="314"/>
      <c r="AK239" s="314"/>
      <c r="AL239" s="187" t="s">
        <v>810</v>
      </c>
      <c r="AM239" s="317">
        <f>AM236</f>
        <v>0.7</v>
      </c>
      <c r="AN239" s="317"/>
      <c r="AO239" s="188"/>
      <c r="AP239" s="188"/>
      <c r="AQ239" s="188"/>
      <c r="AR239" s="189"/>
      <c r="AS239" s="190">
        <f>ROUND(ROUND(ROUND(I239*S240,0)*$U$248,0)*AM239,0)</f>
        <v>419</v>
      </c>
      <c r="AT239" s="14"/>
    </row>
    <row r="240" spans="1:46" ht="17.2" customHeight="1" x14ac:dyDescent="0.3">
      <c r="A240" s="183">
        <v>21</v>
      </c>
      <c r="B240" s="184" t="s">
        <v>496</v>
      </c>
      <c r="C240" s="186" t="s">
        <v>2302</v>
      </c>
      <c r="D240" s="134"/>
      <c r="E240" s="135"/>
      <c r="F240" s="129"/>
      <c r="G240" s="131"/>
      <c r="H240" s="130"/>
      <c r="I240" s="120"/>
      <c r="J240" s="120"/>
      <c r="K240" s="120"/>
      <c r="L240" s="121"/>
      <c r="M240" s="11"/>
      <c r="N240" s="11"/>
      <c r="O240" s="11"/>
      <c r="P240" s="11"/>
      <c r="Q240" s="11"/>
      <c r="R240" s="126" t="s">
        <v>810</v>
      </c>
      <c r="S240" s="236">
        <f>S234</f>
        <v>0.96499999999999997</v>
      </c>
      <c r="T240" s="236"/>
      <c r="U240" s="305"/>
      <c r="V240" s="307"/>
      <c r="W240" s="310"/>
      <c r="X240" s="311"/>
      <c r="Y240" s="311"/>
      <c r="Z240" s="311"/>
      <c r="AA240" s="311"/>
      <c r="AB240" s="313" t="s">
        <v>868</v>
      </c>
      <c r="AC240" s="314"/>
      <c r="AD240" s="314"/>
      <c r="AE240" s="314"/>
      <c r="AF240" s="314"/>
      <c r="AG240" s="314"/>
      <c r="AH240" s="314"/>
      <c r="AI240" s="314"/>
      <c r="AJ240" s="314"/>
      <c r="AK240" s="314"/>
      <c r="AL240" s="187" t="s">
        <v>810</v>
      </c>
      <c r="AM240" s="317">
        <f>AM237</f>
        <v>0.5</v>
      </c>
      <c r="AN240" s="317"/>
      <c r="AO240" s="191"/>
      <c r="AP240" s="191"/>
      <c r="AQ240" s="191"/>
      <c r="AR240" s="192"/>
      <c r="AS240" s="190">
        <f>ROUND(ROUND(ROUND(I239*S240,0)*$U$248,0)*AM240,0)</f>
        <v>300</v>
      </c>
      <c r="AT240" s="14"/>
    </row>
    <row r="241" spans="1:46" ht="17.2" customHeight="1" x14ac:dyDescent="0.3">
      <c r="A241" s="10">
        <v>21</v>
      </c>
      <c r="B241" s="12" t="s">
        <v>497</v>
      </c>
      <c r="C241" s="151" t="s">
        <v>2301</v>
      </c>
      <c r="D241" s="134"/>
      <c r="E241" s="135"/>
      <c r="F241" s="129"/>
      <c r="G241" s="131"/>
      <c r="H241" s="120"/>
      <c r="I241" s="120"/>
      <c r="J241" s="120"/>
      <c r="K241" s="120"/>
      <c r="L241" s="121"/>
      <c r="M241" s="34"/>
      <c r="N241" s="76"/>
      <c r="O241" s="76"/>
      <c r="P241" s="76"/>
      <c r="Q241" s="76"/>
      <c r="R241" s="76"/>
      <c r="S241" s="76"/>
      <c r="T241" s="76"/>
      <c r="U241" s="107"/>
      <c r="V241" s="307"/>
      <c r="W241" s="9"/>
      <c r="X241" s="30"/>
      <c r="Y241" s="105"/>
      <c r="Z241" s="63"/>
      <c r="AA241" s="7"/>
      <c r="AB241" s="34"/>
      <c r="AC241" s="34"/>
      <c r="AD241" s="53"/>
      <c r="AE241" s="53"/>
      <c r="AF241" s="34"/>
      <c r="AG241" s="34"/>
      <c r="AH241" s="34"/>
      <c r="AI241" s="34"/>
      <c r="AJ241" s="34"/>
      <c r="AK241" s="34"/>
      <c r="AL241" s="59"/>
      <c r="AM241" s="249"/>
      <c r="AN241" s="250"/>
      <c r="AO241" s="241" t="s">
        <v>877</v>
      </c>
      <c r="AP241" s="241"/>
      <c r="AQ241" s="241"/>
      <c r="AR241" s="242"/>
      <c r="AS241" s="167">
        <f>ROUND(I239*$U$248,0)-AO244</f>
        <v>615</v>
      </c>
      <c r="AT241" s="14"/>
    </row>
    <row r="242" spans="1:46" ht="17.2" customHeight="1" x14ac:dyDescent="0.3">
      <c r="A242" s="183">
        <v>21</v>
      </c>
      <c r="B242" s="184" t="s">
        <v>498</v>
      </c>
      <c r="C242" s="198" t="s">
        <v>2300</v>
      </c>
      <c r="D242" s="134"/>
      <c r="E242" s="135"/>
      <c r="F242" s="129"/>
      <c r="G242" s="131"/>
      <c r="H242" s="120"/>
      <c r="I242" s="120"/>
      <c r="J242" s="120"/>
      <c r="K242" s="120"/>
      <c r="L242" s="121"/>
      <c r="M242" s="140"/>
      <c r="N242" s="140"/>
      <c r="O242" s="140"/>
      <c r="P242" s="140"/>
      <c r="Q242" s="140"/>
      <c r="R242" s="140"/>
      <c r="S242" s="140"/>
      <c r="T242" s="140"/>
      <c r="U242" s="107"/>
      <c r="V242" s="307"/>
      <c r="W242" s="310" t="s">
        <v>871</v>
      </c>
      <c r="X242" s="311"/>
      <c r="Y242" s="311"/>
      <c r="Z242" s="311"/>
      <c r="AA242" s="312"/>
      <c r="AB242" s="313" t="s">
        <v>870</v>
      </c>
      <c r="AC242" s="314"/>
      <c r="AD242" s="314"/>
      <c r="AE242" s="314"/>
      <c r="AF242" s="314"/>
      <c r="AG242" s="314"/>
      <c r="AH242" s="314"/>
      <c r="AI242" s="314"/>
      <c r="AJ242" s="314"/>
      <c r="AK242" s="314"/>
      <c r="AL242" s="193" t="s">
        <v>810</v>
      </c>
      <c r="AM242" s="315">
        <f>AM239</f>
        <v>0.7</v>
      </c>
      <c r="AN242" s="316"/>
      <c r="AO242" s="262"/>
      <c r="AP242" s="241"/>
      <c r="AQ242" s="241"/>
      <c r="AR242" s="242"/>
      <c r="AS242" s="195">
        <f>ROUND(ROUND(I239*$U$248,0)*AM242,0)-AO244</f>
        <v>429</v>
      </c>
      <c r="AT242" s="14"/>
    </row>
    <row r="243" spans="1:46" ht="17.2" customHeight="1" x14ac:dyDescent="0.3">
      <c r="A243" s="183">
        <v>21</v>
      </c>
      <c r="B243" s="184" t="s">
        <v>499</v>
      </c>
      <c r="C243" s="198" t="s">
        <v>2299</v>
      </c>
      <c r="D243" s="134"/>
      <c r="E243" s="135"/>
      <c r="F243" s="129"/>
      <c r="G243" s="131"/>
      <c r="H243" s="120"/>
      <c r="I243" s="120"/>
      <c r="J243" s="120"/>
      <c r="K243" s="120"/>
      <c r="L243" s="121"/>
      <c r="M243" s="140"/>
      <c r="N243" s="140"/>
      <c r="O243" s="140"/>
      <c r="P243" s="140"/>
      <c r="Q243" s="140"/>
      <c r="R243" s="140"/>
      <c r="S243" s="140"/>
      <c r="T243" s="140"/>
      <c r="U243" s="107"/>
      <c r="V243" s="307"/>
      <c r="W243" s="310"/>
      <c r="X243" s="311"/>
      <c r="Y243" s="311"/>
      <c r="Z243" s="311"/>
      <c r="AA243" s="312"/>
      <c r="AB243" s="313" t="s">
        <v>868</v>
      </c>
      <c r="AC243" s="314"/>
      <c r="AD243" s="314"/>
      <c r="AE243" s="314"/>
      <c r="AF243" s="314"/>
      <c r="AG243" s="314"/>
      <c r="AH243" s="314"/>
      <c r="AI243" s="314"/>
      <c r="AJ243" s="314"/>
      <c r="AK243" s="314"/>
      <c r="AL243" s="187" t="s">
        <v>810</v>
      </c>
      <c r="AM243" s="317">
        <f>AM240</f>
        <v>0.5</v>
      </c>
      <c r="AN243" s="318"/>
      <c r="AO243" s="134"/>
      <c r="AP243" s="130"/>
      <c r="AQ243" s="130"/>
      <c r="AR243" s="131"/>
      <c r="AS243" s="195">
        <f>ROUND(ROUND(I239*$U$248,0)*AM243,0)-AO244</f>
        <v>305</v>
      </c>
      <c r="AT243" s="14"/>
    </row>
    <row r="244" spans="1:46" ht="17.2" customHeight="1" x14ac:dyDescent="0.3">
      <c r="A244" s="10">
        <v>21</v>
      </c>
      <c r="B244" s="12" t="s">
        <v>500</v>
      </c>
      <c r="C244" s="151" t="s">
        <v>2298</v>
      </c>
      <c r="D244" s="134"/>
      <c r="E244" s="135"/>
      <c r="F244" s="129"/>
      <c r="G244" s="131"/>
      <c r="H244" s="120"/>
      <c r="I244" s="120"/>
      <c r="J244" s="120"/>
      <c r="K244" s="120"/>
      <c r="L244" s="121"/>
      <c r="M244" s="239" t="s">
        <v>837</v>
      </c>
      <c r="N244" s="239"/>
      <c r="O244" s="239"/>
      <c r="P244" s="239"/>
      <c r="Q244" s="239"/>
      <c r="R244" s="239"/>
      <c r="S244" s="239"/>
      <c r="T244" s="239"/>
      <c r="U244" s="107"/>
      <c r="V244" s="307"/>
      <c r="W244" s="46"/>
      <c r="X244" s="47"/>
      <c r="Y244" s="7"/>
      <c r="Z244" s="7"/>
      <c r="AA244" s="7"/>
      <c r="AB244" s="7"/>
      <c r="AC244" s="7"/>
      <c r="AD244" s="59"/>
      <c r="AE244" s="59"/>
      <c r="AF244" s="7"/>
      <c r="AG244" s="7"/>
      <c r="AH244" s="7"/>
      <c r="AI244" s="7"/>
      <c r="AJ244" s="7"/>
      <c r="AK244" s="7"/>
      <c r="AL244" s="59"/>
      <c r="AM244" s="249"/>
      <c r="AN244" s="250"/>
      <c r="AO244" s="36">
        <f>AO232</f>
        <v>5</v>
      </c>
      <c r="AP244" s="69" t="s">
        <v>873</v>
      </c>
      <c r="AQ244" s="130"/>
      <c r="AR244" s="131"/>
      <c r="AS244" s="167">
        <f>ROUND(ROUND(I239*S246,0)*$U$248,0)-AO244</f>
        <v>594</v>
      </c>
      <c r="AT244" s="14"/>
    </row>
    <row r="245" spans="1:46" ht="17.2" customHeight="1" x14ac:dyDescent="0.3">
      <c r="A245" s="183">
        <v>21</v>
      </c>
      <c r="B245" s="184" t="s">
        <v>501</v>
      </c>
      <c r="C245" s="198" t="s">
        <v>2297</v>
      </c>
      <c r="D245" s="134"/>
      <c r="E245" s="135"/>
      <c r="F245" s="129"/>
      <c r="G245" s="131"/>
      <c r="H245" s="120"/>
      <c r="I245" s="120"/>
      <c r="J245" s="120"/>
      <c r="K245" s="120"/>
      <c r="L245" s="121"/>
      <c r="M245" s="241"/>
      <c r="N245" s="241"/>
      <c r="O245" s="241"/>
      <c r="P245" s="241"/>
      <c r="Q245" s="241"/>
      <c r="R245" s="241"/>
      <c r="S245" s="241"/>
      <c r="T245" s="241"/>
      <c r="U245" s="107"/>
      <c r="V245" s="307"/>
      <c r="W245" s="310" t="s">
        <v>871</v>
      </c>
      <c r="X245" s="311"/>
      <c r="Y245" s="311"/>
      <c r="Z245" s="311"/>
      <c r="AA245" s="312"/>
      <c r="AB245" s="313" t="s">
        <v>870</v>
      </c>
      <c r="AC245" s="314"/>
      <c r="AD245" s="314"/>
      <c r="AE245" s="314"/>
      <c r="AF245" s="314"/>
      <c r="AG245" s="314"/>
      <c r="AH245" s="314"/>
      <c r="AI245" s="314"/>
      <c r="AJ245" s="314"/>
      <c r="AK245" s="314"/>
      <c r="AL245" s="193" t="s">
        <v>810</v>
      </c>
      <c r="AM245" s="315">
        <f>AM242</f>
        <v>0.7</v>
      </c>
      <c r="AN245" s="316"/>
      <c r="AO245" s="44"/>
      <c r="AP245" s="130"/>
      <c r="AQ245" s="130"/>
      <c r="AR245" s="131"/>
      <c r="AS245" s="195">
        <f>ROUND(ROUND(ROUND(I239*S246,0)*$U$248,0)*AM245,0)-AO244</f>
        <v>414</v>
      </c>
      <c r="AT245" s="14"/>
    </row>
    <row r="246" spans="1:46" ht="17.2" customHeight="1" x14ac:dyDescent="0.3">
      <c r="A246" s="183">
        <v>21</v>
      </c>
      <c r="B246" s="184" t="s">
        <v>502</v>
      </c>
      <c r="C246" s="198" t="s">
        <v>2296</v>
      </c>
      <c r="D246" s="134"/>
      <c r="E246" s="135"/>
      <c r="F246" s="129"/>
      <c r="G246" s="131"/>
      <c r="H246" s="120"/>
      <c r="I246" s="120"/>
      <c r="J246" s="120"/>
      <c r="K246" s="120"/>
      <c r="L246" s="121"/>
      <c r="M246" s="11"/>
      <c r="N246" s="11"/>
      <c r="O246" s="11"/>
      <c r="P246" s="11"/>
      <c r="Q246" s="11"/>
      <c r="R246" s="126" t="s">
        <v>810</v>
      </c>
      <c r="S246" s="236">
        <f>S240</f>
        <v>0.96499999999999997</v>
      </c>
      <c r="T246" s="236"/>
      <c r="U246" s="107"/>
      <c r="V246" s="307"/>
      <c r="W246" s="319"/>
      <c r="X246" s="320"/>
      <c r="Y246" s="320"/>
      <c r="Z246" s="320"/>
      <c r="AA246" s="321"/>
      <c r="AB246" s="313" t="s">
        <v>868</v>
      </c>
      <c r="AC246" s="314"/>
      <c r="AD246" s="314"/>
      <c r="AE246" s="314"/>
      <c r="AF246" s="314"/>
      <c r="AG246" s="314"/>
      <c r="AH246" s="314"/>
      <c r="AI246" s="314"/>
      <c r="AJ246" s="314"/>
      <c r="AK246" s="314"/>
      <c r="AL246" s="194" t="s">
        <v>810</v>
      </c>
      <c r="AM246" s="322">
        <f>AM243</f>
        <v>0.5</v>
      </c>
      <c r="AN246" s="323"/>
      <c r="AO246" s="42"/>
      <c r="AP246" s="149"/>
      <c r="AQ246" s="149"/>
      <c r="AR246" s="150"/>
      <c r="AS246" s="195">
        <f>ROUND(ROUND(ROUND(I239*S246,0)*$U$248,0)*AM246,0)-AO244</f>
        <v>295</v>
      </c>
      <c r="AT246" s="14"/>
    </row>
    <row r="247" spans="1:46" ht="17.2" customHeight="1" x14ac:dyDescent="0.3">
      <c r="A247" s="10">
        <v>21</v>
      </c>
      <c r="B247" s="12" t="s">
        <v>503</v>
      </c>
      <c r="C247" s="151" t="s">
        <v>2295</v>
      </c>
      <c r="D247" s="134"/>
      <c r="E247" s="135"/>
      <c r="F247" s="129"/>
      <c r="G247" s="131"/>
      <c r="H247" s="239" t="s">
        <v>897</v>
      </c>
      <c r="I247" s="239"/>
      <c r="J247" s="239"/>
      <c r="K247" s="239"/>
      <c r="L247" s="240"/>
      <c r="M247" s="34"/>
      <c r="N247" s="76"/>
      <c r="O247" s="76"/>
      <c r="P247" s="76"/>
      <c r="Q247" s="76"/>
      <c r="R247" s="76"/>
      <c r="S247" s="76"/>
      <c r="T247" s="76"/>
      <c r="U247" s="296" t="s">
        <v>810</v>
      </c>
      <c r="V247" s="303"/>
      <c r="W247" s="9"/>
      <c r="X247" s="30"/>
      <c r="Y247" s="105"/>
      <c r="Z247" s="63"/>
      <c r="AA247" s="7"/>
      <c r="AB247" s="34"/>
      <c r="AC247" s="34"/>
      <c r="AD247" s="53"/>
      <c r="AE247" s="53"/>
      <c r="AF247" s="34"/>
      <c r="AG247" s="34"/>
      <c r="AH247" s="34"/>
      <c r="AI247" s="34"/>
      <c r="AJ247" s="34"/>
      <c r="AK247" s="34"/>
      <c r="AL247" s="53"/>
      <c r="AM247" s="290"/>
      <c r="AN247" s="290"/>
      <c r="AO247" s="127"/>
      <c r="AP247" s="127"/>
      <c r="AQ247" s="127"/>
      <c r="AR247" s="128"/>
      <c r="AS247" s="178">
        <f>ROUND(I251*$U$248,0)</f>
        <v>600</v>
      </c>
      <c r="AT247" s="14"/>
    </row>
    <row r="248" spans="1:46" ht="17.2" customHeight="1" x14ac:dyDescent="0.3">
      <c r="A248" s="183">
        <v>21</v>
      </c>
      <c r="B248" s="184" t="s">
        <v>504</v>
      </c>
      <c r="C248" s="198" t="s">
        <v>2294</v>
      </c>
      <c r="D248" s="134"/>
      <c r="E248" s="135"/>
      <c r="F248" s="129"/>
      <c r="G248" s="131"/>
      <c r="H248" s="241"/>
      <c r="I248" s="241"/>
      <c r="J248" s="241"/>
      <c r="K248" s="241"/>
      <c r="L248" s="242"/>
      <c r="M248" s="140"/>
      <c r="N248" s="140"/>
      <c r="O248" s="140"/>
      <c r="P248" s="140"/>
      <c r="Q248" s="140"/>
      <c r="R248" s="140"/>
      <c r="S248" s="140"/>
      <c r="T248" s="140"/>
      <c r="U248" s="287">
        <f>U200</f>
        <v>0.7</v>
      </c>
      <c r="V248" s="288"/>
      <c r="W248" s="310" t="s">
        <v>871</v>
      </c>
      <c r="X248" s="311"/>
      <c r="Y248" s="311"/>
      <c r="Z248" s="311"/>
      <c r="AA248" s="311"/>
      <c r="AB248" s="313" t="s">
        <v>870</v>
      </c>
      <c r="AC248" s="314"/>
      <c r="AD248" s="314"/>
      <c r="AE248" s="314"/>
      <c r="AF248" s="314"/>
      <c r="AG248" s="314"/>
      <c r="AH248" s="314"/>
      <c r="AI248" s="314"/>
      <c r="AJ248" s="314"/>
      <c r="AK248" s="314"/>
      <c r="AL248" s="187" t="s">
        <v>810</v>
      </c>
      <c r="AM248" s="317">
        <f>AM245</f>
        <v>0.7</v>
      </c>
      <c r="AN248" s="317"/>
      <c r="AO248" s="188"/>
      <c r="AP248" s="188"/>
      <c r="AQ248" s="188"/>
      <c r="AR248" s="189"/>
      <c r="AS248" s="190">
        <f>ROUND(ROUND(I251*$U$248,0)*AM248,0)</f>
        <v>420</v>
      </c>
      <c r="AT248" s="14"/>
    </row>
    <row r="249" spans="1:46" ht="17.2" customHeight="1" x14ac:dyDescent="0.3">
      <c r="A249" s="183">
        <v>21</v>
      </c>
      <c r="B249" s="184" t="s">
        <v>505</v>
      </c>
      <c r="C249" s="198" t="s">
        <v>2293</v>
      </c>
      <c r="D249" s="134"/>
      <c r="E249" s="135"/>
      <c r="F249" s="129"/>
      <c r="G249" s="131"/>
      <c r="H249" s="2"/>
      <c r="I249" s="2"/>
      <c r="J249" s="2"/>
      <c r="K249" s="2"/>
      <c r="L249" s="43"/>
      <c r="M249" s="140"/>
      <c r="N249" s="140"/>
      <c r="O249" s="140"/>
      <c r="P249" s="140"/>
      <c r="Q249" s="140"/>
      <c r="R249" s="140"/>
      <c r="S249" s="140"/>
      <c r="T249" s="140"/>
      <c r="U249" s="156"/>
      <c r="V249" s="158"/>
      <c r="W249" s="310"/>
      <c r="X249" s="311"/>
      <c r="Y249" s="311"/>
      <c r="Z249" s="311"/>
      <c r="AA249" s="311"/>
      <c r="AB249" s="313" t="s">
        <v>868</v>
      </c>
      <c r="AC249" s="314"/>
      <c r="AD249" s="314"/>
      <c r="AE249" s="314"/>
      <c r="AF249" s="314"/>
      <c r="AG249" s="314"/>
      <c r="AH249" s="314"/>
      <c r="AI249" s="314"/>
      <c r="AJ249" s="314"/>
      <c r="AK249" s="314"/>
      <c r="AL249" s="187" t="s">
        <v>810</v>
      </c>
      <c r="AM249" s="317">
        <f>AM246</f>
        <v>0.5</v>
      </c>
      <c r="AN249" s="317"/>
      <c r="AO249" s="188"/>
      <c r="AP249" s="188"/>
      <c r="AQ249" s="188"/>
      <c r="AR249" s="189"/>
      <c r="AS249" s="190">
        <f>ROUND(ROUND(I251*$U$248,0)*AM249,0)</f>
        <v>300</v>
      </c>
      <c r="AT249" s="14"/>
    </row>
    <row r="250" spans="1:46" ht="17.2" customHeight="1" x14ac:dyDescent="0.3">
      <c r="A250" s="10">
        <v>21</v>
      </c>
      <c r="B250" s="12" t="s">
        <v>506</v>
      </c>
      <c r="C250" s="151" t="s">
        <v>2292</v>
      </c>
      <c r="D250" s="134"/>
      <c r="E250" s="135"/>
      <c r="F250" s="129"/>
      <c r="G250" s="131"/>
      <c r="H250" s="2"/>
      <c r="I250" s="2"/>
      <c r="J250" s="2"/>
      <c r="K250" s="140"/>
      <c r="L250" s="83"/>
      <c r="M250" s="239" t="s">
        <v>837</v>
      </c>
      <c r="N250" s="239"/>
      <c r="O250" s="239"/>
      <c r="P250" s="239"/>
      <c r="Q250" s="239"/>
      <c r="R250" s="239"/>
      <c r="S250" s="239"/>
      <c r="T250" s="239"/>
      <c r="U250" s="44"/>
      <c r="V250" s="43"/>
      <c r="W250" s="46"/>
      <c r="X250" s="47"/>
      <c r="Y250" s="7"/>
      <c r="Z250" s="7"/>
      <c r="AA250" s="7"/>
      <c r="AB250" s="7"/>
      <c r="AC250" s="7"/>
      <c r="AD250" s="59"/>
      <c r="AE250" s="59"/>
      <c r="AF250" s="7"/>
      <c r="AG250" s="7"/>
      <c r="AH250" s="7"/>
      <c r="AI250" s="7"/>
      <c r="AJ250" s="7"/>
      <c r="AK250" s="7"/>
      <c r="AL250" s="53"/>
      <c r="AM250" s="290"/>
      <c r="AN250" s="290"/>
      <c r="AO250" s="127"/>
      <c r="AP250" s="127"/>
      <c r="AQ250" s="127"/>
      <c r="AR250" s="128"/>
      <c r="AS250" s="178">
        <f>ROUND(ROUND(I251*S252,0)*$U$248,0)</f>
        <v>579</v>
      </c>
      <c r="AT250" s="14"/>
    </row>
    <row r="251" spans="1:46" ht="17.2" customHeight="1" x14ac:dyDescent="0.3">
      <c r="A251" s="183">
        <v>21</v>
      </c>
      <c r="B251" s="184" t="s">
        <v>507</v>
      </c>
      <c r="C251" s="198" t="s">
        <v>2291</v>
      </c>
      <c r="D251" s="134"/>
      <c r="E251" s="135"/>
      <c r="F251" s="129"/>
      <c r="G251" s="131"/>
      <c r="H251" s="2"/>
      <c r="I251" s="295">
        <f>'5療養介護(基本)'!I250</f>
        <v>857</v>
      </c>
      <c r="J251" s="295"/>
      <c r="K251" s="2" t="s">
        <v>809</v>
      </c>
      <c r="L251" s="43"/>
      <c r="M251" s="241"/>
      <c r="N251" s="241"/>
      <c r="O251" s="241"/>
      <c r="P251" s="241"/>
      <c r="Q251" s="241"/>
      <c r="R251" s="241"/>
      <c r="S251" s="241"/>
      <c r="T251" s="241"/>
      <c r="U251" s="106"/>
      <c r="V251" s="96"/>
      <c r="W251" s="310" t="s">
        <v>871</v>
      </c>
      <c r="X251" s="311"/>
      <c r="Y251" s="311"/>
      <c r="Z251" s="311"/>
      <c r="AA251" s="311"/>
      <c r="AB251" s="313" t="s">
        <v>870</v>
      </c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187" t="s">
        <v>810</v>
      </c>
      <c r="AM251" s="317">
        <f>AM248</f>
        <v>0.7</v>
      </c>
      <c r="AN251" s="317"/>
      <c r="AO251" s="188"/>
      <c r="AP251" s="188"/>
      <c r="AQ251" s="188"/>
      <c r="AR251" s="189"/>
      <c r="AS251" s="190">
        <f>ROUND(ROUND(ROUND(I251*S252,0)*$U$248,0)*AM251,0)</f>
        <v>405</v>
      </c>
      <c r="AT251" s="14"/>
    </row>
    <row r="252" spans="1:46" ht="17.2" customHeight="1" x14ac:dyDescent="0.3">
      <c r="A252" s="183">
        <v>21</v>
      </c>
      <c r="B252" s="184" t="s">
        <v>508</v>
      </c>
      <c r="C252" s="198" t="s">
        <v>2290</v>
      </c>
      <c r="D252" s="134"/>
      <c r="E252" s="135"/>
      <c r="F252" s="129"/>
      <c r="G252" s="131"/>
      <c r="H252" s="2"/>
      <c r="I252" s="2"/>
      <c r="J252" s="2"/>
      <c r="K252" s="2"/>
      <c r="L252" s="43"/>
      <c r="M252" s="11"/>
      <c r="N252" s="11"/>
      <c r="O252" s="11"/>
      <c r="P252" s="11"/>
      <c r="Q252" s="11"/>
      <c r="R252" s="126" t="s">
        <v>810</v>
      </c>
      <c r="S252" s="236">
        <f>S246</f>
        <v>0.96499999999999997</v>
      </c>
      <c r="T252" s="236"/>
      <c r="U252" s="106"/>
      <c r="V252" s="96"/>
      <c r="W252" s="310"/>
      <c r="X252" s="311"/>
      <c r="Y252" s="311"/>
      <c r="Z252" s="311"/>
      <c r="AA252" s="311"/>
      <c r="AB252" s="313" t="s">
        <v>868</v>
      </c>
      <c r="AC252" s="314"/>
      <c r="AD252" s="314"/>
      <c r="AE252" s="314"/>
      <c r="AF252" s="314"/>
      <c r="AG252" s="314"/>
      <c r="AH252" s="314"/>
      <c r="AI252" s="314"/>
      <c r="AJ252" s="314"/>
      <c r="AK252" s="314"/>
      <c r="AL252" s="187" t="s">
        <v>810</v>
      </c>
      <c r="AM252" s="317">
        <f>AM249</f>
        <v>0.5</v>
      </c>
      <c r="AN252" s="317"/>
      <c r="AO252" s="191"/>
      <c r="AP252" s="191"/>
      <c r="AQ252" s="191"/>
      <c r="AR252" s="192"/>
      <c r="AS252" s="190">
        <f>ROUND(ROUND(ROUND(I251*S252,0)*$U$248,0)*AM252,0)</f>
        <v>290</v>
      </c>
      <c r="AT252" s="14"/>
    </row>
    <row r="253" spans="1:46" ht="17.2" customHeight="1" x14ac:dyDescent="0.3">
      <c r="A253" s="10">
        <v>21</v>
      </c>
      <c r="B253" s="12" t="s">
        <v>509</v>
      </c>
      <c r="C253" s="151" t="s">
        <v>2289</v>
      </c>
      <c r="D253" s="134"/>
      <c r="E253" s="135"/>
      <c r="F253" s="129"/>
      <c r="G253" s="131"/>
      <c r="H253" s="2"/>
      <c r="I253" s="2"/>
      <c r="J253" s="2"/>
      <c r="K253" s="2"/>
      <c r="L253" s="43"/>
      <c r="M253" s="34"/>
      <c r="N253" s="76"/>
      <c r="O253" s="76"/>
      <c r="P253" s="76"/>
      <c r="Q253" s="76"/>
      <c r="R253" s="76"/>
      <c r="S253" s="76"/>
      <c r="T253" s="76"/>
      <c r="U253" s="156"/>
      <c r="V253" s="158"/>
      <c r="W253" s="9"/>
      <c r="X253" s="30"/>
      <c r="Y253" s="105"/>
      <c r="Z253" s="63"/>
      <c r="AA253" s="7"/>
      <c r="AB253" s="34"/>
      <c r="AC253" s="34"/>
      <c r="AD253" s="53"/>
      <c r="AE253" s="53"/>
      <c r="AF253" s="34"/>
      <c r="AG253" s="34"/>
      <c r="AH253" s="34"/>
      <c r="AI253" s="34"/>
      <c r="AJ253" s="34"/>
      <c r="AK253" s="34"/>
      <c r="AL253" s="59"/>
      <c r="AM253" s="249"/>
      <c r="AN253" s="250"/>
      <c r="AO253" s="241" t="s">
        <v>877</v>
      </c>
      <c r="AP253" s="241"/>
      <c r="AQ253" s="241"/>
      <c r="AR253" s="242"/>
      <c r="AS253" s="167">
        <f>ROUND(I251*$U$248,0)-AO256</f>
        <v>595</v>
      </c>
      <c r="AT253" s="14"/>
    </row>
    <row r="254" spans="1:46" ht="17.2" customHeight="1" x14ac:dyDescent="0.3">
      <c r="A254" s="183">
        <v>21</v>
      </c>
      <c r="B254" s="184" t="s">
        <v>510</v>
      </c>
      <c r="C254" s="198" t="s">
        <v>2288</v>
      </c>
      <c r="D254" s="134"/>
      <c r="E254" s="135"/>
      <c r="F254" s="129"/>
      <c r="G254" s="131"/>
      <c r="H254" s="2"/>
      <c r="I254" s="2"/>
      <c r="J254" s="2"/>
      <c r="K254" s="2"/>
      <c r="L254" s="43"/>
      <c r="M254" s="140"/>
      <c r="N254" s="140"/>
      <c r="O254" s="140"/>
      <c r="P254" s="140"/>
      <c r="Q254" s="140"/>
      <c r="R254" s="140"/>
      <c r="S254" s="140"/>
      <c r="T254" s="140"/>
      <c r="U254" s="156"/>
      <c r="V254" s="158"/>
      <c r="W254" s="310" t="s">
        <v>871</v>
      </c>
      <c r="X254" s="311"/>
      <c r="Y254" s="311"/>
      <c r="Z254" s="311"/>
      <c r="AA254" s="312"/>
      <c r="AB254" s="313" t="s">
        <v>870</v>
      </c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193" t="s">
        <v>810</v>
      </c>
      <c r="AM254" s="315">
        <f>AM251</f>
        <v>0.7</v>
      </c>
      <c r="AN254" s="316"/>
      <c r="AO254" s="262"/>
      <c r="AP254" s="241"/>
      <c r="AQ254" s="241"/>
      <c r="AR254" s="242"/>
      <c r="AS254" s="195">
        <f>ROUND(ROUND(I251*$U$248,0)*AM254,0)-AO256</f>
        <v>415</v>
      </c>
      <c r="AT254" s="14"/>
    </row>
    <row r="255" spans="1:46" ht="17.2" customHeight="1" x14ac:dyDescent="0.3">
      <c r="A255" s="183">
        <v>21</v>
      </c>
      <c r="B255" s="184" t="s">
        <v>511</v>
      </c>
      <c r="C255" s="198" t="s">
        <v>2287</v>
      </c>
      <c r="D255" s="134"/>
      <c r="E255" s="135"/>
      <c r="F255" s="129"/>
      <c r="G255" s="131"/>
      <c r="H255" s="2"/>
      <c r="I255" s="2"/>
      <c r="J255" s="2"/>
      <c r="K255" s="2"/>
      <c r="L255" s="43"/>
      <c r="M255" s="140"/>
      <c r="N255" s="140"/>
      <c r="O255" s="140"/>
      <c r="P255" s="140"/>
      <c r="Q255" s="140"/>
      <c r="R255" s="140"/>
      <c r="S255" s="140"/>
      <c r="T255" s="140"/>
      <c r="U255" s="156"/>
      <c r="V255" s="158"/>
      <c r="W255" s="310"/>
      <c r="X255" s="311"/>
      <c r="Y255" s="311"/>
      <c r="Z255" s="311"/>
      <c r="AA255" s="312"/>
      <c r="AB255" s="313" t="s">
        <v>868</v>
      </c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187" t="s">
        <v>810</v>
      </c>
      <c r="AM255" s="317">
        <f>AM252</f>
        <v>0.5</v>
      </c>
      <c r="AN255" s="318"/>
      <c r="AO255" s="134"/>
      <c r="AP255" s="130"/>
      <c r="AQ255" s="130"/>
      <c r="AR255" s="131"/>
      <c r="AS255" s="195">
        <f>ROUND(ROUND(I251*$U$248,0)*AM255,0)-AO256</f>
        <v>295</v>
      </c>
      <c r="AT255" s="14"/>
    </row>
    <row r="256" spans="1:46" ht="17.2" customHeight="1" x14ac:dyDescent="0.3">
      <c r="A256" s="10">
        <v>21</v>
      </c>
      <c r="B256" s="12" t="s">
        <v>512</v>
      </c>
      <c r="C256" s="151" t="s">
        <v>2286</v>
      </c>
      <c r="D256" s="134"/>
      <c r="E256" s="135"/>
      <c r="F256" s="129"/>
      <c r="G256" s="131"/>
      <c r="H256" s="2"/>
      <c r="I256" s="2"/>
      <c r="J256" s="36"/>
      <c r="K256" s="36"/>
      <c r="L256" s="43"/>
      <c r="M256" s="239" t="s">
        <v>837</v>
      </c>
      <c r="N256" s="239"/>
      <c r="O256" s="239"/>
      <c r="P256" s="239"/>
      <c r="Q256" s="239"/>
      <c r="R256" s="239"/>
      <c r="S256" s="239"/>
      <c r="T256" s="239"/>
      <c r="U256" s="44"/>
      <c r="V256" s="43"/>
      <c r="W256" s="46"/>
      <c r="X256" s="47"/>
      <c r="Y256" s="7"/>
      <c r="Z256" s="7"/>
      <c r="AA256" s="7"/>
      <c r="AB256" s="7"/>
      <c r="AC256" s="7"/>
      <c r="AD256" s="59"/>
      <c r="AE256" s="59"/>
      <c r="AF256" s="7"/>
      <c r="AG256" s="7"/>
      <c r="AH256" s="7"/>
      <c r="AI256" s="7"/>
      <c r="AJ256" s="7"/>
      <c r="AK256" s="7"/>
      <c r="AL256" s="59"/>
      <c r="AM256" s="249"/>
      <c r="AN256" s="250"/>
      <c r="AO256" s="36">
        <f>AO244</f>
        <v>5</v>
      </c>
      <c r="AP256" s="69" t="s">
        <v>873</v>
      </c>
      <c r="AQ256" s="130"/>
      <c r="AR256" s="131"/>
      <c r="AS256" s="167">
        <f>ROUND(ROUND(I251*S258,0)*$U$248,0)-AO256</f>
        <v>574</v>
      </c>
      <c r="AT256" s="14"/>
    </row>
    <row r="257" spans="1:46" ht="17.2" customHeight="1" x14ac:dyDescent="0.3">
      <c r="A257" s="183">
        <v>21</v>
      </c>
      <c r="B257" s="184" t="s">
        <v>513</v>
      </c>
      <c r="C257" s="198" t="s">
        <v>2285</v>
      </c>
      <c r="D257" s="134"/>
      <c r="E257" s="135"/>
      <c r="F257" s="129"/>
      <c r="G257" s="131"/>
      <c r="H257" s="2"/>
      <c r="I257" s="2"/>
      <c r="J257" s="2"/>
      <c r="K257" s="2"/>
      <c r="L257" s="43"/>
      <c r="M257" s="241"/>
      <c r="N257" s="241"/>
      <c r="O257" s="241"/>
      <c r="P257" s="241"/>
      <c r="Q257" s="241"/>
      <c r="R257" s="241"/>
      <c r="S257" s="241"/>
      <c r="T257" s="241"/>
      <c r="U257" s="106"/>
      <c r="V257" s="96"/>
      <c r="W257" s="310" t="s">
        <v>871</v>
      </c>
      <c r="X257" s="311"/>
      <c r="Y257" s="311"/>
      <c r="Z257" s="311"/>
      <c r="AA257" s="312"/>
      <c r="AB257" s="313" t="s">
        <v>870</v>
      </c>
      <c r="AC257" s="314"/>
      <c r="AD257" s="314"/>
      <c r="AE257" s="314"/>
      <c r="AF257" s="314"/>
      <c r="AG257" s="314"/>
      <c r="AH257" s="314"/>
      <c r="AI257" s="314"/>
      <c r="AJ257" s="314"/>
      <c r="AK257" s="314"/>
      <c r="AL257" s="193" t="s">
        <v>810</v>
      </c>
      <c r="AM257" s="315">
        <f>AM254</f>
        <v>0.7</v>
      </c>
      <c r="AN257" s="316"/>
      <c r="AO257" s="44"/>
      <c r="AP257" s="130"/>
      <c r="AQ257" s="130"/>
      <c r="AR257" s="131"/>
      <c r="AS257" s="195">
        <f>ROUND(ROUND(ROUND(I251*S258,0)*$U$248,0)*AM257,0)-AO256</f>
        <v>400</v>
      </c>
      <c r="AT257" s="14"/>
    </row>
    <row r="258" spans="1:46" ht="17.2" customHeight="1" x14ac:dyDescent="0.3">
      <c r="A258" s="183">
        <v>21</v>
      </c>
      <c r="B258" s="184" t="s">
        <v>514</v>
      </c>
      <c r="C258" s="198" t="s">
        <v>2284</v>
      </c>
      <c r="D258" s="134"/>
      <c r="E258" s="135"/>
      <c r="F258" s="129"/>
      <c r="G258" s="131"/>
      <c r="H258" s="2"/>
      <c r="I258" s="2"/>
      <c r="J258" s="2"/>
      <c r="K258" s="2"/>
      <c r="L258" s="43"/>
      <c r="M258" s="11"/>
      <c r="N258" s="11"/>
      <c r="O258" s="11"/>
      <c r="P258" s="11"/>
      <c r="Q258" s="11"/>
      <c r="R258" s="126" t="s">
        <v>810</v>
      </c>
      <c r="S258" s="236">
        <f>S252</f>
        <v>0.96499999999999997</v>
      </c>
      <c r="T258" s="236"/>
      <c r="U258" s="301"/>
      <c r="V258" s="302"/>
      <c r="W258" s="319"/>
      <c r="X258" s="320"/>
      <c r="Y258" s="320"/>
      <c r="Z258" s="320"/>
      <c r="AA258" s="321"/>
      <c r="AB258" s="313" t="s">
        <v>868</v>
      </c>
      <c r="AC258" s="314"/>
      <c r="AD258" s="314"/>
      <c r="AE258" s="314"/>
      <c r="AF258" s="314"/>
      <c r="AG258" s="314"/>
      <c r="AH258" s="314"/>
      <c r="AI258" s="314"/>
      <c r="AJ258" s="314"/>
      <c r="AK258" s="314"/>
      <c r="AL258" s="194" t="s">
        <v>810</v>
      </c>
      <c r="AM258" s="322">
        <f>AM255</f>
        <v>0.5</v>
      </c>
      <c r="AN258" s="323"/>
      <c r="AO258" s="42"/>
      <c r="AP258" s="149"/>
      <c r="AQ258" s="149"/>
      <c r="AR258" s="150"/>
      <c r="AS258" s="195">
        <f>ROUND(ROUND(ROUND(I251*S258,0)*$U$248,0)*AM258,0)-AO256</f>
        <v>285</v>
      </c>
      <c r="AT258" s="14"/>
    </row>
    <row r="259" spans="1:46" ht="17.2" customHeight="1" x14ac:dyDescent="0.3">
      <c r="A259" s="10">
        <v>21</v>
      </c>
      <c r="B259" s="12" t="s">
        <v>515</v>
      </c>
      <c r="C259" s="151" t="s">
        <v>2283</v>
      </c>
      <c r="D259" s="134"/>
      <c r="E259" s="135"/>
      <c r="F259" s="129"/>
      <c r="G259" s="131"/>
      <c r="H259" s="239" t="s">
        <v>884</v>
      </c>
      <c r="I259" s="239"/>
      <c r="J259" s="239"/>
      <c r="K259" s="239"/>
      <c r="L259" s="240"/>
      <c r="M259" s="34"/>
      <c r="N259" s="76"/>
      <c r="O259" s="76"/>
      <c r="P259" s="76"/>
      <c r="Q259" s="76"/>
      <c r="R259" s="76"/>
      <c r="S259" s="76"/>
      <c r="T259" s="76"/>
      <c r="U259" s="156"/>
      <c r="V259" s="158"/>
      <c r="W259" s="9"/>
      <c r="X259" s="30"/>
      <c r="Y259" s="105"/>
      <c r="Z259" s="63"/>
      <c r="AA259" s="7"/>
      <c r="AB259" s="34"/>
      <c r="AC259" s="34"/>
      <c r="AD259" s="53"/>
      <c r="AE259" s="53"/>
      <c r="AF259" s="34"/>
      <c r="AG259" s="34"/>
      <c r="AH259" s="34"/>
      <c r="AI259" s="34"/>
      <c r="AJ259" s="34"/>
      <c r="AK259" s="34"/>
      <c r="AL259" s="53"/>
      <c r="AM259" s="290"/>
      <c r="AN259" s="290"/>
      <c r="AO259" s="127"/>
      <c r="AP259" s="127"/>
      <c r="AQ259" s="127"/>
      <c r="AR259" s="128"/>
      <c r="AS259" s="178">
        <f>ROUND(I263*$U$248,0)</f>
        <v>576</v>
      </c>
      <c r="AT259" s="82"/>
    </row>
    <row r="260" spans="1:46" ht="17.2" customHeight="1" x14ac:dyDescent="0.3">
      <c r="A260" s="183">
        <v>21</v>
      </c>
      <c r="B260" s="184" t="s">
        <v>516</v>
      </c>
      <c r="C260" s="198" t="s">
        <v>2282</v>
      </c>
      <c r="D260" s="134"/>
      <c r="E260" s="135"/>
      <c r="F260" s="129"/>
      <c r="G260" s="131"/>
      <c r="H260" s="241"/>
      <c r="I260" s="241"/>
      <c r="J260" s="241"/>
      <c r="K260" s="241"/>
      <c r="L260" s="242"/>
      <c r="M260" s="140"/>
      <c r="N260" s="140"/>
      <c r="O260" s="140"/>
      <c r="P260" s="140"/>
      <c r="Q260" s="140"/>
      <c r="R260" s="140"/>
      <c r="S260" s="140"/>
      <c r="T260" s="140"/>
      <c r="U260" s="97"/>
      <c r="V260" s="96"/>
      <c r="W260" s="310" t="s">
        <v>871</v>
      </c>
      <c r="X260" s="311"/>
      <c r="Y260" s="311"/>
      <c r="Z260" s="311"/>
      <c r="AA260" s="311"/>
      <c r="AB260" s="313" t="s">
        <v>870</v>
      </c>
      <c r="AC260" s="314"/>
      <c r="AD260" s="314"/>
      <c r="AE260" s="314"/>
      <c r="AF260" s="314"/>
      <c r="AG260" s="314"/>
      <c r="AH260" s="314"/>
      <c r="AI260" s="314"/>
      <c r="AJ260" s="314"/>
      <c r="AK260" s="314"/>
      <c r="AL260" s="187" t="s">
        <v>810</v>
      </c>
      <c r="AM260" s="317">
        <f>AM257</f>
        <v>0.7</v>
      </c>
      <c r="AN260" s="317"/>
      <c r="AO260" s="188"/>
      <c r="AP260" s="188"/>
      <c r="AQ260" s="188"/>
      <c r="AR260" s="189"/>
      <c r="AS260" s="190">
        <f>ROUND(ROUND(I263*$U$248,0)*AM260,0)</f>
        <v>403</v>
      </c>
      <c r="AT260" s="82"/>
    </row>
    <row r="261" spans="1:46" ht="17.2" customHeight="1" x14ac:dyDescent="0.3">
      <c r="A261" s="183">
        <v>21</v>
      </c>
      <c r="B261" s="184" t="s">
        <v>517</v>
      </c>
      <c r="C261" s="198" t="s">
        <v>2281</v>
      </c>
      <c r="D261" s="134"/>
      <c r="E261" s="135"/>
      <c r="F261" s="129"/>
      <c r="G261" s="131"/>
      <c r="H261" s="135"/>
      <c r="I261" s="135"/>
      <c r="J261" s="135"/>
      <c r="K261" s="135"/>
      <c r="L261" s="136"/>
      <c r="M261" s="140"/>
      <c r="N261" s="140"/>
      <c r="O261" s="140"/>
      <c r="P261" s="140"/>
      <c r="Q261" s="140"/>
      <c r="R261" s="140"/>
      <c r="S261" s="140"/>
      <c r="T261" s="140"/>
      <c r="U261" s="97"/>
      <c r="V261" s="96"/>
      <c r="W261" s="310"/>
      <c r="X261" s="311"/>
      <c r="Y261" s="311"/>
      <c r="Z261" s="311"/>
      <c r="AA261" s="311"/>
      <c r="AB261" s="313" t="s">
        <v>868</v>
      </c>
      <c r="AC261" s="314"/>
      <c r="AD261" s="314"/>
      <c r="AE261" s="314"/>
      <c r="AF261" s="314"/>
      <c r="AG261" s="314"/>
      <c r="AH261" s="314"/>
      <c r="AI261" s="314"/>
      <c r="AJ261" s="314"/>
      <c r="AK261" s="314"/>
      <c r="AL261" s="187" t="s">
        <v>810</v>
      </c>
      <c r="AM261" s="317">
        <f>AM258</f>
        <v>0.5</v>
      </c>
      <c r="AN261" s="317"/>
      <c r="AO261" s="188"/>
      <c r="AP261" s="188"/>
      <c r="AQ261" s="188"/>
      <c r="AR261" s="189"/>
      <c r="AS261" s="190">
        <f>ROUND(ROUND(I263*$U$248,0)*AM261,0)</f>
        <v>288</v>
      </c>
      <c r="AT261" s="82"/>
    </row>
    <row r="262" spans="1:46" ht="17.2" customHeight="1" x14ac:dyDescent="0.3">
      <c r="A262" s="10">
        <v>21</v>
      </c>
      <c r="B262" s="12" t="s">
        <v>518</v>
      </c>
      <c r="C262" s="151" t="s">
        <v>2280</v>
      </c>
      <c r="D262" s="134"/>
      <c r="E262" s="135"/>
      <c r="F262" s="129"/>
      <c r="G262" s="131"/>
      <c r="H262" s="2"/>
      <c r="I262" s="2"/>
      <c r="J262" s="2"/>
      <c r="K262" s="140"/>
      <c r="L262" s="83"/>
      <c r="M262" s="239" t="s">
        <v>837</v>
      </c>
      <c r="N262" s="239"/>
      <c r="O262" s="239"/>
      <c r="P262" s="239"/>
      <c r="Q262" s="239"/>
      <c r="R262" s="239"/>
      <c r="S262" s="239"/>
      <c r="T262" s="239"/>
      <c r="U262" s="84"/>
      <c r="V262" s="83"/>
      <c r="W262" s="46"/>
      <c r="X262" s="47"/>
      <c r="Y262" s="7"/>
      <c r="Z262" s="7"/>
      <c r="AA262" s="7"/>
      <c r="AB262" s="7"/>
      <c r="AC262" s="7"/>
      <c r="AD262" s="59"/>
      <c r="AE262" s="59"/>
      <c r="AF262" s="7"/>
      <c r="AG262" s="7"/>
      <c r="AH262" s="7"/>
      <c r="AI262" s="7"/>
      <c r="AJ262" s="7"/>
      <c r="AK262" s="7"/>
      <c r="AL262" s="53"/>
      <c r="AM262" s="290"/>
      <c r="AN262" s="290"/>
      <c r="AO262" s="127"/>
      <c r="AP262" s="127"/>
      <c r="AQ262" s="127"/>
      <c r="AR262" s="128"/>
      <c r="AS262" s="178">
        <f>ROUND(ROUND(I263*S264,0)*$U$248,0)</f>
        <v>556</v>
      </c>
      <c r="AT262" s="82"/>
    </row>
    <row r="263" spans="1:46" ht="17.2" customHeight="1" x14ac:dyDescent="0.3">
      <c r="A263" s="183">
        <v>21</v>
      </c>
      <c r="B263" s="184" t="s">
        <v>519</v>
      </c>
      <c r="C263" s="198" t="s">
        <v>2279</v>
      </c>
      <c r="D263" s="134"/>
      <c r="E263" s="135"/>
      <c r="F263" s="129"/>
      <c r="G263" s="131"/>
      <c r="H263" s="2"/>
      <c r="I263" s="295">
        <f>'5療養介護(基本)'!I262</f>
        <v>823</v>
      </c>
      <c r="J263" s="295"/>
      <c r="K263" s="2" t="s">
        <v>809</v>
      </c>
      <c r="L263" s="43"/>
      <c r="M263" s="241"/>
      <c r="N263" s="241"/>
      <c r="O263" s="241"/>
      <c r="P263" s="241"/>
      <c r="Q263" s="241"/>
      <c r="R263" s="241"/>
      <c r="S263" s="241"/>
      <c r="T263" s="241"/>
      <c r="U263" s="84"/>
      <c r="V263" s="83"/>
      <c r="W263" s="310" t="s">
        <v>871</v>
      </c>
      <c r="X263" s="311"/>
      <c r="Y263" s="311"/>
      <c r="Z263" s="311"/>
      <c r="AA263" s="311"/>
      <c r="AB263" s="313" t="s">
        <v>870</v>
      </c>
      <c r="AC263" s="314"/>
      <c r="AD263" s="314"/>
      <c r="AE263" s="314"/>
      <c r="AF263" s="314"/>
      <c r="AG263" s="314"/>
      <c r="AH263" s="314"/>
      <c r="AI263" s="314"/>
      <c r="AJ263" s="314"/>
      <c r="AK263" s="314"/>
      <c r="AL263" s="187" t="s">
        <v>810</v>
      </c>
      <c r="AM263" s="317">
        <f>AM260</f>
        <v>0.7</v>
      </c>
      <c r="AN263" s="317"/>
      <c r="AO263" s="188"/>
      <c r="AP263" s="188"/>
      <c r="AQ263" s="188"/>
      <c r="AR263" s="189"/>
      <c r="AS263" s="190">
        <f>ROUND(ROUND(ROUND(I263*S264,0)*$U$248,0)*AM263,0)</f>
        <v>389</v>
      </c>
      <c r="AT263" s="82"/>
    </row>
    <row r="264" spans="1:46" ht="17.2" customHeight="1" x14ac:dyDescent="0.3">
      <c r="A264" s="183">
        <v>21</v>
      </c>
      <c r="B264" s="184" t="s">
        <v>520</v>
      </c>
      <c r="C264" s="198" t="s">
        <v>2278</v>
      </c>
      <c r="D264" s="134"/>
      <c r="E264" s="135"/>
      <c r="F264" s="129"/>
      <c r="G264" s="131"/>
      <c r="H264" s="2"/>
      <c r="I264" s="2"/>
      <c r="J264" s="2"/>
      <c r="K264" s="2"/>
      <c r="L264" s="43"/>
      <c r="M264" s="11"/>
      <c r="N264" s="11"/>
      <c r="O264" s="11"/>
      <c r="P264" s="11"/>
      <c r="Q264" s="11"/>
      <c r="R264" s="126" t="s">
        <v>810</v>
      </c>
      <c r="S264" s="236">
        <f>S258</f>
        <v>0.96499999999999997</v>
      </c>
      <c r="T264" s="236"/>
      <c r="U264" s="84"/>
      <c r="V264" s="83"/>
      <c r="W264" s="310"/>
      <c r="X264" s="311"/>
      <c r="Y264" s="311"/>
      <c r="Z264" s="311"/>
      <c r="AA264" s="311"/>
      <c r="AB264" s="313" t="s">
        <v>868</v>
      </c>
      <c r="AC264" s="314"/>
      <c r="AD264" s="314"/>
      <c r="AE264" s="314"/>
      <c r="AF264" s="314"/>
      <c r="AG264" s="314"/>
      <c r="AH264" s="314"/>
      <c r="AI264" s="314"/>
      <c r="AJ264" s="314"/>
      <c r="AK264" s="314"/>
      <c r="AL264" s="187" t="s">
        <v>810</v>
      </c>
      <c r="AM264" s="317">
        <f>AM261</f>
        <v>0.5</v>
      </c>
      <c r="AN264" s="317"/>
      <c r="AO264" s="191"/>
      <c r="AP264" s="191"/>
      <c r="AQ264" s="191"/>
      <c r="AR264" s="192"/>
      <c r="AS264" s="190">
        <f>ROUND(ROUND(ROUND(I263*S264,0)*$U$248,0)*AM264,0)</f>
        <v>278</v>
      </c>
      <c r="AT264" s="82"/>
    </row>
    <row r="265" spans="1:46" ht="17.2" customHeight="1" x14ac:dyDescent="0.3">
      <c r="A265" s="10">
        <v>21</v>
      </c>
      <c r="B265" s="12" t="s">
        <v>521</v>
      </c>
      <c r="C265" s="151" t="s">
        <v>2277</v>
      </c>
      <c r="D265" s="134"/>
      <c r="E265" s="135"/>
      <c r="F265" s="129"/>
      <c r="G265" s="131"/>
      <c r="H265" s="130"/>
      <c r="I265" s="130"/>
      <c r="J265" s="130"/>
      <c r="K265" s="130"/>
      <c r="L265" s="131"/>
      <c r="M265" s="34"/>
      <c r="N265" s="76"/>
      <c r="O265" s="76"/>
      <c r="P265" s="76"/>
      <c r="Q265" s="76"/>
      <c r="R265" s="76"/>
      <c r="S265" s="76"/>
      <c r="T265" s="76"/>
      <c r="U265" s="156"/>
      <c r="V265" s="158"/>
      <c r="W265" s="9"/>
      <c r="X265" s="30"/>
      <c r="Y265" s="105"/>
      <c r="Z265" s="63"/>
      <c r="AA265" s="7"/>
      <c r="AB265" s="34"/>
      <c r="AC265" s="34"/>
      <c r="AD265" s="53"/>
      <c r="AE265" s="53"/>
      <c r="AF265" s="34"/>
      <c r="AG265" s="34"/>
      <c r="AH265" s="34"/>
      <c r="AI265" s="34"/>
      <c r="AJ265" s="34"/>
      <c r="AK265" s="34"/>
      <c r="AL265" s="59"/>
      <c r="AM265" s="249"/>
      <c r="AN265" s="250"/>
      <c r="AO265" s="241" t="s">
        <v>877</v>
      </c>
      <c r="AP265" s="241"/>
      <c r="AQ265" s="241"/>
      <c r="AR265" s="242"/>
      <c r="AS265" s="167">
        <f>ROUND(I263*$U$248,0)-AO268</f>
        <v>571</v>
      </c>
      <c r="AT265" s="82"/>
    </row>
    <row r="266" spans="1:46" ht="17.2" customHeight="1" x14ac:dyDescent="0.3">
      <c r="A266" s="183">
        <v>21</v>
      </c>
      <c r="B266" s="184" t="s">
        <v>522</v>
      </c>
      <c r="C266" s="198" t="s">
        <v>2276</v>
      </c>
      <c r="D266" s="134"/>
      <c r="E266" s="135"/>
      <c r="F266" s="129"/>
      <c r="G266" s="131"/>
      <c r="H266" s="130"/>
      <c r="I266" s="130"/>
      <c r="J266" s="130"/>
      <c r="K266" s="130"/>
      <c r="L266" s="131"/>
      <c r="M266" s="140"/>
      <c r="N266" s="140"/>
      <c r="O266" s="140"/>
      <c r="P266" s="140"/>
      <c r="Q266" s="140"/>
      <c r="R266" s="140"/>
      <c r="S266" s="140"/>
      <c r="T266" s="140"/>
      <c r="U266" s="97"/>
      <c r="V266" s="96"/>
      <c r="W266" s="310" t="s">
        <v>871</v>
      </c>
      <c r="X266" s="311"/>
      <c r="Y266" s="311"/>
      <c r="Z266" s="311"/>
      <c r="AA266" s="312"/>
      <c r="AB266" s="313" t="s">
        <v>870</v>
      </c>
      <c r="AC266" s="314"/>
      <c r="AD266" s="314"/>
      <c r="AE266" s="314"/>
      <c r="AF266" s="314"/>
      <c r="AG266" s="314"/>
      <c r="AH266" s="314"/>
      <c r="AI266" s="314"/>
      <c r="AJ266" s="314"/>
      <c r="AK266" s="314"/>
      <c r="AL266" s="193" t="s">
        <v>810</v>
      </c>
      <c r="AM266" s="315">
        <f>AM263</f>
        <v>0.7</v>
      </c>
      <c r="AN266" s="316"/>
      <c r="AO266" s="262"/>
      <c r="AP266" s="241"/>
      <c r="AQ266" s="241"/>
      <c r="AR266" s="242"/>
      <c r="AS266" s="195">
        <f>ROUND(ROUND(I263*$U$248,0)*AM266,0)-AO268</f>
        <v>398</v>
      </c>
      <c r="AT266" s="82"/>
    </row>
    <row r="267" spans="1:46" ht="17.2" customHeight="1" x14ac:dyDescent="0.3">
      <c r="A267" s="183">
        <v>21</v>
      </c>
      <c r="B267" s="184" t="s">
        <v>523</v>
      </c>
      <c r="C267" s="198" t="s">
        <v>2275</v>
      </c>
      <c r="D267" s="134"/>
      <c r="E267" s="135"/>
      <c r="F267" s="129"/>
      <c r="G267" s="131"/>
      <c r="H267" s="135"/>
      <c r="I267" s="135"/>
      <c r="J267" s="135"/>
      <c r="K267" s="135"/>
      <c r="L267" s="136"/>
      <c r="M267" s="140"/>
      <c r="N267" s="140"/>
      <c r="O267" s="140"/>
      <c r="P267" s="140"/>
      <c r="Q267" s="140"/>
      <c r="R267" s="140"/>
      <c r="S267" s="140"/>
      <c r="T267" s="140"/>
      <c r="U267" s="97"/>
      <c r="V267" s="96"/>
      <c r="W267" s="310"/>
      <c r="X267" s="311"/>
      <c r="Y267" s="311"/>
      <c r="Z267" s="311"/>
      <c r="AA267" s="312"/>
      <c r="AB267" s="313" t="s">
        <v>868</v>
      </c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187" t="s">
        <v>810</v>
      </c>
      <c r="AM267" s="317">
        <f>AM264</f>
        <v>0.5</v>
      </c>
      <c r="AN267" s="318"/>
      <c r="AO267" s="134"/>
      <c r="AP267" s="130"/>
      <c r="AQ267" s="130"/>
      <c r="AR267" s="131"/>
      <c r="AS267" s="195">
        <f>ROUND(ROUND(I263*$U$248,0)*AM267,0)-AO268</f>
        <v>283</v>
      </c>
      <c r="AT267" s="82"/>
    </row>
    <row r="268" spans="1:46" ht="17.2" customHeight="1" x14ac:dyDescent="0.3">
      <c r="A268" s="10">
        <v>21</v>
      </c>
      <c r="B268" s="12" t="s">
        <v>524</v>
      </c>
      <c r="C268" s="151" t="s">
        <v>2274</v>
      </c>
      <c r="D268" s="134"/>
      <c r="E268" s="135"/>
      <c r="F268" s="129"/>
      <c r="G268" s="131"/>
      <c r="H268" s="2"/>
      <c r="I268" s="2"/>
      <c r="J268" s="36"/>
      <c r="K268" s="36"/>
      <c r="L268" s="43"/>
      <c r="M268" s="239" t="s">
        <v>837</v>
      </c>
      <c r="N268" s="239"/>
      <c r="O268" s="239"/>
      <c r="P268" s="239"/>
      <c r="Q268" s="239"/>
      <c r="R268" s="239"/>
      <c r="S268" s="239"/>
      <c r="T268" s="239"/>
      <c r="U268" s="84"/>
      <c r="V268" s="83"/>
      <c r="W268" s="46"/>
      <c r="X268" s="47"/>
      <c r="Y268" s="7"/>
      <c r="Z268" s="7"/>
      <c r="AA268" s="7"/>
      <c r="AB268" s="7"/>
      <c r="AC268" s="7"/>
      <c r="AD268" s="59"/>
      <c r="AE268" s="59"/>
      <c r="AF268" s="7"/>
      <c r="AG268" s="7"/>
      <c r="AH268" s="7"/>
      <c r="AI268" s="7"/>
      <c r="AJ268" s="7"/>
      <c r="AK268" s="7"/>
      <c r="AL268" s="59"/>
      <c r="AM268" s="249"/>
      <c r="AN268" s="250"/>
      <c r="AO268" s="36">
        <f>AO256</f>
        <v>5</v>
      </c>
      <c r="AP268" s="69" t="s">
        <v>873</v>
      </c>
      <c r="AQ268" s="130"/>
      <c r="AR268" s="131"/>
      <c r="AS268" s="167">
        <f>ROUND(ROUND(I263*S270,0)*$U$248,0)-AO268</f>
        <v>551</v>
      </c>
      <c r="AT268" s="82"/>
    </row>
    <row r="269" spans="1:46" ht="17.2" customHeight="1" x14ac:dyDescent="0.3">
      <c r="A269" s="183">
        <v>21</v>
      </c>
      <c r="B269" s="184" t="s">
        <v>525</v>
      </c>
      <c r="C269" s="198" t="s">
        <v>2273</v>
      </c>
      <c r="D269" s="134"/>
      <c r="E269" s="135"/>
      <c r="F269" s="129"/>
      <c r="G269" s="131"/>
      <c r="H269" s="2"/>
      <c r="I269" s="2"/>
      <c r="J269" s="2"/>
      <c r="K269" s="2"/>
      <c r="L269" s="43"/>
      <c r="M269" s="241"/>
      <c r="N269" s="241"/>
      <c r="O269" s="241"/>
      <c r="P269" s="241"/>
      <c r="Q269" s="241"/>
      <c r="R269" s="241"/>
      <c r="S269" s="241"/>
      <c r="T269" s="241"/>
      <c r="U269" s="84"/>
      <c r="V269" s="83"/>
      <c r="W269" s="310" t="s">
        <v>871</v>
      </c>
      <c r="X269" s="311"/>
      <c r="Y269" s="311"/>
      <c r="Z269" s="311"/>
      <c r="AA269" s="312"/>
      <c r="AB269" s="313" t="s">
        <v>870</v>
      </c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193" t="s">
        <v>810</v>
      </c>
      <c r="AM269" s="315">
        <f>AM266</f>
        <v>0.7</v>
      </c>
      <c r="AN269" s="316"/>
      <c r="AO269" s="44"/>
      <c r="AP269" s="130"/>
      <c r="AQ269" s="130"/>
      <c r="AR269" s="131"/>
      <c r="AS269" s="195">
        <f>ROUND(ROUND(ROUND(I263*S270,0)*$U$248,0)*AM269,0)-AO268</f>
        <v>384</v>
      </c>
      <c r="AT269" s="82"/>
    </row>
    <row r="270" spans="1:46" ht="17.2" customHeight="1" x14ac:dyDescent="0.3">
      <c r="A270" s="183">
        <v>21</v>
      </c>
      <c r="B270" s="184" t="s">
        <v>526</v>
      </c>
      <c r="C270" s="198" t="s">
        <v>2272</v>
      </c>
      <c r="D270" s="137"/>
      <c r="E270" s="138"/>
      <c r="F270" s="148"/>
      <c r="G270" s="150"/>
      <c r="H270" s="8"/>
      <c r="I270" s="8"/>
      <c r="J270" s="8"/>
      <c r="K270" s="8"/>
      <c r="L270" s="20"/>
      <c r="M270" s="11"/>
      <c r="N270" s="11"/>
      <c r="O270" s="11"/>
      <c r="P270" s="11"/>
      <c r="Q270" s="11"/>
      <c r="R270" s="126" t="s">
        <v>810</v>
      </c>
      <c r="S270" s="236">
        <f>S264</f>
        <v>0.96499999999999997</v>
      </c>
      <c r="T270" s="236"/>
      <c r="U270" s="102"/>
      <c r="V270" s="104"/>
      <c r="W270" s="319"/>
      <c r="X270" s="320"/>
      <c r="Y270" s="320"/>
      <c r="Z270" s="320"/>
      <c r="AA270" s="321"/>
      <c r="AB270" s="313" t="s">
        <v>868</v>
      </c>
      <c r="AC270" s="314"/>
      <c r="AD270" s="314"/>
      <c r="AE270" s="314"/>
      <c r="AF270" s="314"/>
      <c r="AG270" s="314"/>
      <c r="AH270" s="314"/>
      <c r="AI270" s="314"/>
      <c r="AJ270" s="314"/>
      <c r="AK270" s="314"/>
      <c r="AL270" s="194" t="s">
        <v>810</v>
      </c>
      <c r="AM270" s="322">
        <f>AM267</f>
        <v>0.5</v>
      </c>
      <c r="AN270" s="323"/>
      <c r="AO270" s="42"/>
      <c r="AP270" s="149"/>
      <c r="AQ270" s="149"/>
      <c r="AR270" s="150"/>
      <c r="AS270" s="196">
        <f>ROUND(ROUND(ROUND(I263*S270,0)*$U$248,0)*AM270,0)-AO268</f>
        <v>273</v>
      </c>
      <c r="AT270" s="81"/>
    </row>
    <row r="271" spans="1:46" ht="17.2" customHeight="1" x14ac:dyDescent="0.3">
      <c r="A271" s="10">
        <v>21</v>
      </c>
      <c r="B271" s="12" t="s">
        <v>527</v>
      </c>
      <c r="C271" s="51" t="s">
        <v>2271</v>
      </c>
      <c r="D271" s="263" t="s">
        <v>975</v>
      </c>
      <c r="E271" s="264"/>
      <c r="F271" s="263" t="s">
        <v>1154</v>
      </c>
      <c r="G271" s="264"/>
      <c r="H271" s="243" t="s">
        <v>923</v>
      </c>
      <c r="I271" s="239"/>
      <c r="J271" s="239"/>
      <c r="K271" s="239"/>
      <c r="L271" s="240"/>
      <c r="M271" s="34"/>
      <c r="N271" s="76"/>
      <c r="O271" s="76"/>
      <c r="P271" s="76"/>
      <c r="Q271" s="76"/>
      <c r="R271" s="76"/>
      <c r="S271" s="76"/>
      <c r="T271" s="103"/>
      <c r="U271" s="304" t="s">
        <v>2048</v>
      </c>
      <c r="V271" s="308" t="s">
        <v>2047</v>
      </c>
      <c r="W271" s="9"/>
      <c r="X271" s="30"/>
      <c r="Y271" s="105"/>
      <c r="Z271" s="63"/>
      <c r="AA271" s="7"/>
      <c r="AB271" s="34"/>
      <c r="AC271" s="34"/>
      <c r="AD271" s="53"/>
      <c r="AE271" s="53"/>
      <c r="AF271" s="34"/>
      <c r="AG271" s="34"/>
      <c r="AH271" s="34"/>
      <c r="AI271" s="34"/>
      <c r="AJ271" s="34"/>
      <c r="AK271" s="34"/>
      <c r="AL271" s="53"/>
      <c r="AM271" s="290"/>
      <c r="AN271" s="290"/>
      <c r="AO271" s="127"/>
      <c r="AP271" s="127"/>
      <c r="AQ271" s="127"/>
      <c r="AR271" s="128"/>
      <c r="AS271" s="178">
        <f>ROUND(I275*$U$296,0)</f>
        <v>474</v>
      </c>
      <c r="AT271" s="18" t="s">
        <v>824</v>
      </c>
    </row>
    <row r="272" spans="1:46" ht="17.2" customHeight="1" x14ac:dyDescent="0.3">
      <c r="A272" s="183">
        <v>21</v>
      </c>
      <c r="B272" s="184" t="s">
        <v>528</v>
      </c>
      <c r="C272" s="185" t="s">
        <v>2270</v>
      </c>
      <c r="D272" s="265"/>
      <c r="E272" s="266"/>
      <c r="F272" s="265"/>
      <c r="G272" s="266"/>
      <c r="H272" s="262"/>
      <c r="I272" s="241"/>
      <c r="J272" s="241"/>
      <c r="K272" s="241"/>
      <c r="L272" s="242"/>
      <c r="M272" s="140"/>
      <c r="N272" s="140"/>
      <c r="O272" s="140"/>
      <c r="P272" s="140"/>
      <c r="Q272" s="140"/>
      <c r="R272" s="140"/>
      <c r="S272" s="140"/>
      <c r="T272" s="83"/>
      <c r="U272" s="305"/>
      <c r="V272" s="307"/>
      <c r="W272" s="310" t="s">
        <v>871</v>
      </c>
      <c r="X272" s="311"/>
      <c r="Y272" s="311"/>
      <c r="Z272" s="311"/>
      <c r="AA272" s="311"/>
      <c r="AB272" s="313" t="s">
        <v>870</v>
      </c>
      <c r="AC272" s="314"/>
      <c r="AD272" s="314"/>
      <c r="AE272" s="314"/>
      <c r="AF272" s="314"/>
      <c r="AG272" s="314"/>
      <c r="AH272" s="314"/>
      <c r="AI272" s="314"/>
      <c r="AJ272" s="314"/>
      <c r="AK272" s="314"/>
      <c r="AL272" s="187" t="s">
        <v>810</v>
      </c>
      <c r="AM272" s="317">
        <f>AM269</f>
        <v>0.7</v>
      </c>
      <c r="AN272" s="317"/>
      <c r="AO272" s="188"/>
      <c r="AP272" s="188"/>
      <c r="AQ272" s="188"/>
      <c r="AR272" s="189"/>
      <c r="AS272" s="190">
        <f>ROUND(ROUND(I275*$U$296,0)*AM272,0)</f>
        <v>332</v>
      </c>
      <c r="AT272" s="14"/>
    </row>
    <row r="273" spans="1:46" ht="17.2" customHeight="1" x14ac:dyDescent="0.3">
      <c r="A273" s="183">
        <v>21</v>
      </c>
      <c r="B273" s="184" t="s">
        <v>529</v>
      </c>
      <c r="C273" s="185" t="s">
        <v>2269</v>
      </c>
      <c r="D273" s="265"/>
      <c r="E273" s="266"/>
      <c r="F273" s="265"/>
      <c r="G273" s="266"/>
      <c r="H273" s="134"/>
      <c r="I273" s="135"/>
      <c r="J273" s="135"/>
      <c r="K273" s="135"/>
      <c r="L273" s="136"/>
      <c r="M273" s="140"/>
      <c r="N273" s="140"/>
      <c r="O273" s="140"/>
      <c r="P273" s="140"/>
      <c r="Q273" s="140"/>
      <c r="R273" s="140"/>
      <c r="S273" s="140"/>
      <c r="T273" s="83"/>
      <c r="U273" s="305"/>
      <c r="V273" s="307"/>
      <c r="W273" s="310"/>
      <c r="X273" s="311"/>
      <c r="Y273" s="311"/>
      <c r="Z273" s="311"/>
      <c r="AA273" s="311"/>
      <c r="AB273" s="313" t="s">
        <v>868</v>
      </c>
      <c r="AC273" s="314"/>
      <c r="AD273" s="314"/>
      <c r="AE273" s="314"/>
      <c r="AF273" s="314"/>
      <c r="AG273" s="314"/>
      <c r="AH273" s="314"/>
      <c r="AI273" s="314"/>
      <c r="AJ273" s="314"/>
      <c r="AK273" s="314"/>
      <c r="AL273" s="187" t="s">
        <v>810</v>
      </c>
      <c r="AM273" s="317">
        <f>AM270</f>
        <v>0.5</v>
      </c>
      <c r="AN273" s="317"/>
      <c r="AO273" s="188"/>
      <c r="AP273" s="188"/>
      <c r="AQ273" s="188"/>
      <c r="AR273" s="189"/>
      <c r="AS273" s="190">
        <f>ROUND(ROUND(I275*$U$296,0)*AM273,0)</f>
        <v>237</v>
      </c>
      <c r="AT273" s="14"/>
    </row>
    <row r="274" spans="1:46" ht="17.2" customHeight="1" x14ac:dyDescent="0.3">
      <c r="A274" s="10">
        <v>21</v>
      </c>
      <c r="B274" s="12" t="s">
        <v>530</v>
      </c>
      <c r="C274" s="51" t="s">
        <v>2268</v>
      </c>
      <c r="D274" s="265"/>
      <c r="E274" s="266"/>
      <c r="F274" s="265"/>
      <c r="G274" s="266"/>
      <c r="H274" s="44"/>
      <c r="I274" s="2"/>
      <c r="J274" s="2"/>
      <c r="K274" s="140"/>
      <c r="L274" s="83"/>
      <c r="M274" s="239" t="s">
        <v>837</v>
      </c>
      <c r="N274" s="239"/>
      <c r="O274" s="239"/>
      <c r="P274" s="239"/>
      <c r="Q274" s="239"/>
      <c r="R274" s="239"/>
      <c r="S274" s="239"/>
      <c r="T274" s="240"/>
      <c r="U274" s="305"/>
      <c r="V274" s="309"/>
      <c r="W274" s="46"/>
      <c r="X274" s="47"/>
      <c r="Y274" s="7"/>
      <c r="Z274" s="7"/>
      <c r="AA274" s="7"/>
      <c r="AB274" s="7"/>
      <c r="AC274" s="7"/>
      <c r="AD274" s="59"/>
      <c r="AE274" s="59"/>
      <c r="AF274" s="7"/>
      <c r="AG274" s="7"/>
      <c r="AH274" s="7"/>
      <c r="AI274" s="7"/>
      <c r="AJ274" s="7"/>
      <c r="AK274" s="7"/>
      <c r="AL274" s="53"/>
      <c r="AM274" s="290"/>
      <c r="AN274" s="290"/>
      <c r="AO274" s="127"/>
      <c r="AP274" s="127"/>
      <c r="AQ274" s="127"/>
      <c r="AR274" s="128"/>
      <c r="AS274" s="178">
        <f>ROUND(ROUND(I275*S276,0)*$U$296,0)</f>
        <v>458</v>
      </c>
      <c r="AT274" s="14"/>
    </row>
    <row r="275" spans="1:46" ht="17.2" customHeight="1" x14ac:dyDescent="0.3">
      <c r="A275" s="183">
        <v>21</v>
      </c>
      <c r="B275" s="184" t="s">
        <v>531</v>
      </c>
      <c r="C275" s="185" t="s">
        <v>2267</v>
      </c>
      <c r="D275" s="265"/>
      <c r="E275" s="266"/>
      <c r="F275" s="265"/>
      <c r="G275" s="266"/>
      <c r="H275" s="44"/>
      <c r="I275" s="295">
        <f>'5療養介護(基本)'!I10</f>
        <v>948</v>
      </c>
      <c r="J275" s="295"/>
      <c r="K275" s="2" t="s">
        <v>809</v>
      </c>
      <c r="L275" s="43"/>
      <c r="M275" s="241"/>
      <c r="N275" s="241"/>
      <c r="O275" s="241"/>
      <c r="P275" s="241"/>
      <c r="Q275" s="241"/>
      <c r="R275" s="241"/>
      <c r="S275" s="241"/>
      <c r="T275" s="242"/>
      <c r="U275" s="305"/>
      <c r="V275" s="307"/>
      <c r="W275" s="310" t="s">
        <v>871</v>
      </c>
      <c r="X275" s="311"/>
      <c r="Y275" s="311"/>
      <c r="Z275" s="311"/>
      <c r="AA275" s="311"/>
      <c r="AB275" s="313" t="s">
        <v>870</v>
      </c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187" t="s">
        <v>810</v>
      </c>
      <c r="AM275" s="317">
        <f>AM272</f>
        <v>0.7</v>
      </c>
      <c r="AN275" s="317"/>
      <c r="AO275" s="188"/>
      <c r="AP275" s="188"/>
      <c r="AQ275" s="188"/>
      <c r="AR275" s="189"/>
      <c r="AS275" s="190">
        <f>ROUND(ROUND(ROUND(I275*S276,0)*$U$296,0)*AM275,0)</f>
        <v>321</v>
      </c>
      <c r="AT275" s="14"/>
    </row>
    <row r="276" spans="1:46" ht="17.2" customHeight="1" x14ac:dyDescent="0.3">
      <c r="A276" s="183">
        <v>21</v>
      </c>
      <c r="B276" s="184" t="s">
        <v>532</v>
      </c>
      <c r="C276" s="185" t="s">
        <v>2266</v>
      </c>
      <c r="D276" s="265"/>
      <c r="E276" s="266"/>
      <c r="F276" s="265"/>
      <c r="G276" s="266"/>
      <c r="H276" s="44"/>
      <c r="I276" s="2"/>
      <c r="J276" s="2"/>
      <c r="K276" s="2"/>
      <c r="L276" s="43"/>
      <c r="M276" s="11"/>
      <c r="N276" s="11"/>
      <c r="O276" s="11"/>
      <c r="P276" s="11"/>
      <c r="Q276" s="11"/>
      <c r="R276" s="126" t="s">
        <v>810</v>
      </c>
      <c r="S276" s="236">
        <f>S270</f>
        <v>0.96499999999999997</v>
      </c>
      <c r="T276" s="237"/>
      <c r="U276" s="305"/>
      <c r="V276" s="307"/>
      <c r="W276" s="310"/>
      <c r="X276" s="311"/>
      <c r="Y276" s="311"/>
      <c r="Z276" s="311"/>
      <c r="AA276" s="311"/>
      <c r="AB276" s="313" t="s">
        <v>868</v>
      </c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187" t="s">
        <v>810</v>
      </c>
      <c r="AM276" s="317">
        <f>AM273</f>
        <v>0.5</v>
      </c>
      <c r="AN276" s="317"/>
      <c r="AO276" s="191"/>
      <c r="AP276" s="191"/>
      <c r="AQ276" s="191"/>
      <c r="AR276" s="192"/>
      <c r="AS276" s="190">
        <f>ROUND(ROUND(ROUND(I275*S276,0)*$U$296,0)*AM276,0)</f>
        <v>229</v>
      </c>
      <c r="AT276" s="14"/>
    </row>
    <row r="277" spans="1:46" ht="17.2" customHeight="1" x14ac:dyDescent="0.3">
      <c r="A277" s="10">
        <v>21</v>
      </c>
      <c r="B277" s="12" t="s">
        <v>533</v>
      </c>
      <c r="C277" s="51" t="s">
        <v>2265</v>
      </c>
      <c r="D277" s="265"/>
      <c r="E277" s="266"/>
      <c r="F277" s="265"/>
      <c r="G277" s="266"/>
      <c r="H277" s="129"/>
      <c r="I277" s="130"/>
      <c r="J277" s="130"/>
      <c r="K277" s="130"/>
      <c r="L277" s="131"/>
      <c r="M277" s="34"/>
      <c r="N277" s="76"/>
      <c r="O277" s="76"/>
      <c r="P277" s="76"/>
      <c r="Q277" s="76"/>
      <c r="R277" s="76"/>
      <c r="S277" s="76"/>
      <c r="T277" s="103"/>
      <c r="U277" s="305"/>
      <c r="V277" s="309"/>
      <c r="W277" s="9"/>
      <c r="X277" s="30"/>
      <c r="Y277" s="105"/>
      <c r="Z277" s="63"/>
      <c r="AA277" s="7"/>
      <c r="AB277" s="34"/>
      <c r="AC277" s="34"/>
      <c r="AD277" s="53"/>
      <c r="AE277" s="53"/>
      <c r="AF277" s="34"/>
      <c r="AG277" s="34"/>
      <c r="AH277" s="34"/>
      <c r="AI277" s="34"/>
      <c r="AJ277" s="34"/>
      <c r="AK277" s="34"/>
      <c r="AL277" s="59"/>
      <c r="AM277" s="249"/>
      <c r="AN277" s="250"/>
      <c r="AO277" s="241" t="s">
        <v>877</v>
      </c>
      <c r="AP277" s="241"/>
      <c r="AQ277" s="241"/>
      <c r="AR277" s="242"/>
      <c r="AS277" s="167">
        <f>ROUND(I275*$U$296,0)-AO280</f>
        <v>469</v>
      </c>
      <c r="AT277" s="14"/>
    </row>
    <row r="278" spans="1:46" ht="17.2" customHeight="1" x14ac:dyDescent="0.3">
      <c r="A278" s="183">
        <v>21</v>
      </c>
      <c r="B278" s="184" t="s">
        <v>534</v>
      </c>
      <c r="C278" s="185" t="s">
        <v>2264</v>
      </c>
      <c r="D278" s="265"/>
      <c r="E278" s="266"/>
      <c r="F278" s="265"/>
      <c r="G278" s="266"/>
      <c r="H278" s="129"/>
      <c r="I278" s="130"/>
      <c r="J278" s="130"/>
      <c r="K278" s="130"/>
      <c r="L278" s="131"/>
      <c r="M278" s="140"/>
      <c r="N278" s="140"/>
      <c r="O278" s="140"/>
      <c r="P278" s="140"/>
      <c r="Q278" s="140"/>
      <c r="R278" s="140"/>
      <c r="S278" s="140"/>
      <c r="T278" s="83"/>
      <c r="U278" s="305"/>
      <c r="V278" s="307"/>
      <c r="W278" s="310" t="s">
        <v>871</v>
      </c>
      <c r="X278" s="311"/>
      <c r="Y278" s="311"/>
      <c r="Z278" s="311"/>
      <c r="AA278" s="312"/>
      <c r="AB278" s="313" t="s">
        <v>870</v>
      </c>
      <c r="AC278" s="314"/>
      <c r="AD278" s="314"/>
      <c r="AE278" s="314"/>
      <c r="AF278" s="314"/>
      <c r="AG278" s="314"/>
      <c r="AH278" s="314"/>
      <c r="AI278" s="314"/>
      <c r="AJ278" s="314"/>
      <c r="AK278" s="314"/>
      <c r="AL278" s="193" t="s">
        <v>810</v>
      </c>
      <c r="AM278" s="315">
        <f>AM275</f>
        <v>0.7</v>
      </c>
      <c r="AN278" s="316"/>
      <c r="AO278" s="262"/>
      <c r="AP278" s="241"/>
      <c r="AQ278" s="241"/>
      <c r="AR278" s="242"/>
      <c r="AS278" s="195">
        <f>ROUND(ROUND(I275*$U$296,0)*AM278,0)-AO280</f>
        <v>327</v>
      </c>
      <c r="AT278" s="14"/>
    </row>
    <row r="279" spans="1:46" ht="17.2" customHeight="1" x14ac:dyDescent="0.3">
      <c r="A279" s="183">
        <v>21</v>
      </c>
      <c r="B279" s="184" t="s">
        <v>535</v>
      </c>
      <c r="C279" s="185" t="s">
        <v>2263</v>
      </c>
      <c r="D279" s="265"/>
      <c r="E279" s="266"/>
      <c r="F279" s="265"/>
      <c r="G279" s="266"/>
      <c r="H279" s="134"/>
      <c r="I279" s="135"/>
      <c r="J279" s="135"/>
      <c r="K279" s="135"/>
      <c r="L279" s="136"/>
      <c r="M279" s="140"/>
      <c r="N279" s="140"/>
      <c r="O279" s="140"/>
      <c r="P279" s="140"/>
      <c r="Q279" s="140"/>
      <c r="R279" s="140"/>
      <c r="S279" s="140"/>
      <c r="T279" s="83"/>
      <c r="U279" s="305"/>
      <c r="V279" s="307"/>
      <c r="W279" s="310"/>
      <c r="X279" s="311"/>
      <c r="Y279" s="311"/>
      <c r="Z279" s="311"/>
      <c r="AA279" s="312"/>
      <c r="AB279" s="313" t="s">
        <v>868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187" t="s">
        <v>810</v>
      </c>
      <c r="AM279" s="317">
        <f>AM276</f>
        <v>0.5</v>
      </c>
      <c r="AN279" s="318"/>
      <c r="AO279" s="134"/>
      <c r="AP279" s="130"/>
      <c r="AQ279" s="130"/>
      <c r="AR279" s="131"/>
      <c r="AS279" s="195">
        <f>ROUND(ROUND(I275*$U$296,0)*AM279,0)-AO280</f>
        <v>232</v>
      </c>
      <c r="AT279" s="14"/>
    </row>
    <row r="280" spans="1:46" ht="17.2" customHeight="1" x14ac:dyDescent="0.3">
      <c r="A280" s="10">
        <v>21</v>
      </c>
      <c r="B280" s="12" t="s">
        <v>536</v>
      </c>
      <c r="C280" s="51" t="s">
        <v>2262</v>
      </c>
      <c r="D280" s="265"/>
      <c r="E280" s="266"/>
      <c r="F280" s="265"/>
      <c r="G280" s="266"/>
      <c r="H280" s="44"/>
      <c r="I280" s="2"/>
      <c r="J280" s="36"/>
      <c r="K280" s="36"/>
      <c r="L280" s="43"/>
      <c r="M280" s="239" t="s">
        <v>837</v>
      </c>
      <c r="N280" s="239"/>
      <c r="O280" s="239"/>
      <c r="P280" s="239"/>
      <c r="Q280" s="239"/>
      <c r="R280" s="239"/>
      <c r="S280" s="239"/>
      <c r="T280" s="240"/>
      <c r="U280" s="305"/>
      <c r="V280" s="309"/>
      <c r="W280" s="46"/>
      <c r="X280" s="47"/>
      <c r="Y280" s="7"/>
      <c r="Z280" s="7"/>
      <c r="AA280" s="7"/>
      <c r="AB280" s="7"/>
      <c r="AC280" s="7"/>
      <c r="AD280" s="59"/>
      <c r="AE280" s="59"/>
      <c r="AF280" s="7"/>
      <c r="AG280" s="7"/>
      <c r="AH280" s="7"/>
      <c r="AI280" s="7"/>
      <c r="AJ280" s="7"/>
      <c r="AK280" s="7"/>
      <c r="AL280" s="59"/>
      <c r="AM280" s="249"/>
      <c r="AN280" s="250"/>
      <c r="AO280" s="36">
        <f>AO268</f>
        <v>5</v>
      </c>
      <c r="AP280" s="69" t="s">
        <v>873</v>
      </c>
      <c r="AQ280" s="130"/>
      <c r="AR280" s="131"/>
      <c r="AS280" s="167">
        <f>ROUND(ROUND(I275*S282,0)*$U$296,0)-AO280</f>
        <v>453</v>
      </c>
      <c r="AT280" s="14"/>
    </row>
    <row r="281" spans="1:46" ht="17.2" customHeight="1" x14ac:dyDescent="0.3">
      <c r="A281" s="183">
        <v>21</v>
      </c>
      <c r="B281" s="184" t="s">
        <v>537</v>
      </c>
      <c r="C281" s="185" t="s">
        <v>2261</v>
      </c>
      <c r="D281" s="265"/>
      <c r="E281" s="266"/>
      <c r="F281" s="265"/>
      <c r="G281" s="266"/>
      <c r="H281" s="44"/>
      <c r="I281" s="2"/>
      <c r="J281" s="2"/>
      <c r="K281" s="2"/>
      <c r="L281" s="43"/>
      <c r="M281" s="241"/>
      <c r="N281" s="241"/>
      <c r="O281" s="241"/>
      <c r="P281" s="241"/>
      <c r="Q281" s="241"/>
      <c r="R281" s="241"/>
      <c r="S281" s="241"/>
      <c r="T281" s="242"/>
      <c r="U281" s="305"/>
      <c r="V281" s="307"/>
      <c r="W281" s="310" t="s">
        <v>871</v>
      </c>
      <c r="X281" s="311"/>
      <c r="Y281" s="311"/>
      <c r="Z281" s="311"/>
      <c r="AA281" s="312"/>
      <c r="AB281" s="313" t="s">
        <v>870</v>
      </c>
      <c r="AC281" s="314"/>
      <c r="AD281" s="314"/>
      <c r="AE281" s="314"/>
      <c r="AF281" s="314"/>
      <c r="AG281" s="314"/>
      <c r="AH281" s="314"/>
      <c r="AI281" s="314"/>
      <c r="AJ281" s="314"/>
      <c r="AK281" s="314"/>
      <c r="AL281" s="193" t="s">
        <v>810</v>
      </c>
      <c r="AM281" s="315">
        <f>AM278</f>
        <v>0.7</v>
      </c>
      <c r="AN281" s="316"/>
      <c r="AO281" s="44"/>
      <c r="AP281" s="130"/>
      <c r="AQ281" s="130"/>
      <c r="AR281" s="131"/>
      <c r="AS281" s="195">
        <f>ROUND(ROUND(ROUND(I275*S282,0)*$U$296,0)*AM281,0)-AO280</f>
        <v>316</v>
      </c>
      <c r="AT281" s="14"/>
    </row>
    <row r="282" spans="1:46" ht="17.2" customHeight="1" x14ac:dyDescent="0.3">
      <c r="A282" s="183">
        <v>21</v>
      </c>
      <c r="B282" s="184" t="s">
        <v>538</v>
      </c>
      <c r="C282" s="185" t="s">
        <v>2260</v>
      </c>
      <c r="D282" s="265"/>
      <c r="E282" s="266"/>
      <c r="F282" s="265"/>
      <c r="G282" s="266"/>
      <c r="H282" s="44"/>
      <c r="I282" s="2"/>
      <c r="J282" s="2"/>
      <c r="K282" s="2"/>
      <c r="L282" s="43"/>
      <c r="M282" s="11"/>
      <c r="N282" s="11"/>
      <c r="O282" s="11"/>
      <c r="P282" s="11"/>
      <c r="Q282" s="11"/>
      <c r="R282" s="126" t="s">
        <v>810</v>
      </c>
      <c r="S282" s="236">
        <f>S276</f>
        <v>0.96499999999999997</v>
      </c>
      <c r="T282" s="237"/>
      <c r="U282" s="305"/>
      <c r="V282" s="307"/>
      <c r="W282" s="319"/>
      <c r="X282" s="320"/>
      <c r="Y282" s="320"/>
      <c r="Z282" s="320"/>
      <c r="AA282" s="321"/>
      <c r="AB282" s="313" t="s">
        <v>868</v>
      </c>
      <c r="AC282" s="314"/>
      <c r="AD282" s="314"/>
      <c r="AE282" s="314"/>
      <c r="AF282" s="314"/>
      <c r="AG282" s="314"/>
      <c r="AH282" s="314"/>
      <c r="AI282" s="314"/>
      <c r="AJ282" s="314"/>
      <c r="AK282" s="314"/>
      <c r="AL282" s="194" t="s">
        <v>810</v>
      </c>
      <c r="AM282" s="322">
        <f>AM279</f>
        <v>0.5</v>
      </c>
      <c r="AN282" s="323"/>
      <c r="AO282" s="42"/>
      <c r="AP282" s="149"/>
      <c r="AQ282" s="149"/>
      <c r="AR282" s="150"/>
      <c r="AS282" s="195">
        <f>ROUND(ROUND(ROUND(I275*S282,0)*$U$296,0)*AM282,0)-AO280</f>
        <v>224</v>
      </c>
      <c r="AT282" s="14"/>
    </row>
    <row r="283" spans="1:46" ht="17.2" customHeight="1" x14ac:dyDescent="0.3">
      <c r="A283" s="10">
        <v>21</v>
      </c>
      <c r="B283" s="12" t="s">
        <v>539</v>
      </c>
      <c r="C283" s="51" t="s">
        <v>2259</v>
      </c>
      <c r="D283" s="129"/>
      <c r="E283" s="130"/>
      <c r="F283" s="129"/>
      <c r="G283" s="130"/>
      <c r="H283" s="243" t="s">
        <v>910</v>
      </c>
      <c r="I283" s="239"/>
      <c r="J283" s="239"/>
      <c r="K283" s="239"/>
      <c r="L283" s="240"/>
      <c r="M283" s="34"/>
      <c r="N283" s="76"/>
      <c r="O283" s="76"/>
      <c r="P283" s="76"/>
      <c r="Q283" s="76"/>
      <c r="R283" s="76"/>
      <c r="S283" s="76"/>
      <c r="T283" s="103"/>
      <c r="U283" s="305"/>
      <c r="V283" s="307"/>
      <c r="W283" s="9"/>
      <c r="X283" s="30"/>
      <c r="Y283" s="105"/>
      <c r="Z283" s="63"/>
      <c r="AA283" s="7"/>
      <c r="AB283" s="34"/>
      <c r="AC283" s="34"/>
      <c r="AD283" s="53"/>
      <c r="AE283" s="53"/>
      <c r="AF283" s="34"/>
      <c r="AG283" s="34"/>
      <c r="AH283" s="34"/>
      <c r="AI283" s="34"/>
      <c r="AJ283" s="34"/>
      <c r="AK283" s="34"/>
      <c r="AL283" s="53"/>
      <c r="AM283" s="290"/>
      <c r="AN283" s="290"/>
      <c r="AO283" s="127"/>
      <c r="AP283" s="127"/>
      <c r="AQ283" s="127"/>
      <c r="AR283" s="128"/>
      <c r="AS283" s="178">
        <f>ROUND(I287*$U$296,0)</f>
        <v>461</v>
      </c>
      <c r="AT283" s="14"/>
    </row>
    <row r="284" spans="1:46" ht="17.2" customHeight="1" x14ac:dyDescent="0.3">
      <c r="A284" s="183">
        <v>21</v>
      </c>
      <c r="B284" s="184" t="s">
        <v>540</v>
      </c>
      <c r="C284" s="185" t="s">
        <v>2258</v>
      </c>
      <c r="D284" s="129"/>
      <c r="E284" s="130"/>
      <c r="F284" s="129"/>
      <c r="G284" s="130"/>
      <c r="H284" s="262"/>
      <c r="I284" s="241"/>
      <c r="J284" s="241"/>
      <c r="K284" s="241"/>
      <c r="L284" s="242"/>
      <c r="M284" s="140"/>
      <c r="N284" s="140"/>
      <c r="O284" s="140"/>
      <c r="P284" s="140"/>
      <c r="Q284" s="140"/>
      <c r="R284" s="140"/>
      <c r="S284" s="140"/>
      <c r="T284" s="83"/>
      <c r="U284" s="305"/>
      <c r="V284" s="307"/>
      <c r="W284" s="310" t="s">
        <v>871</v>
      </c>
      <c r="X284" s="311"/>
      <c r="Y284" s="311"/>
      <c r="Z284" s="311"/>
      <c r="AA284" s="311"/>
      <c r="AB284" s="313" t="s">
        <v>870</v>
      </c>
      <c r="AC284" s="314"/>
      <c r="AD284" s="314"/>
      <c r="AE284" s="314"/>
      <c r="AF284" s="314"/>
      <c r="AG284" s="314"/>
      <c r="AH284" s="314"/>
      <c r="AI284" s="314"/>
      <c r="AJ284" s="314"/>
      <c r="AK284" s="314"/>
      <c r="AL284" s="187" t="s">
        <v>810</v>
      </c>
      <c r="AM284" s="317">
        <f>AM281</f>
        <v>0.7</v>
      </c>
      <c r="AN284" s="317"/>
      <c r="AO284" s="188"/>
      <c r="AP284" s="188"/>
      <c r="AQ284" s="188"/>
      <c r="AR284" s="189"/>
      <c r="AS284" s="190">
        <f>ROUND(ROUND(I287*$U$296,0)*AM284,0)</f>
        <v>323</v>
      </c>
      <c r="AT284" s="14"/>
    </row>
    <row r="285" spans="1:46" ht="17.2" customHeight="1" x14ac:dyDescent="0.3">
      <c r="A285" s="183">
        <v>21</v>
      </c>
      <c r="B285" s="184" t="s">
        <v>541</v>
      </c>
      <c r="C285" s="185" t="s">
        <v>2257</v>
      </c>
      <c r="D285" s="129"/>
      <c r="E285" s="130"/>
      <c r="F285" s="129"/>
      <c r="G285" s="130"/>
      <c r="H285" s="129"/>
      <c r="I285" s="130"/>
      <c r="J285" s="130"/>
      <c r="K285" s="130"/>
      <c r="L285" s="131"/>
      <c r="M285" s="140"/>
      <c r="N285" s="140"/>
      <c r="O285" s="140"/>
      <c r="P285" s="140"/>
      <c r="Q285" s="140"/>
      <c r="R285" s="140"/>
      <c r="S285" s="140"/>
      <c r="T285" s="83"/>
      <c r="U285" s="305"/>
      <c r="V285" s="307"/>
      <c r="W285" s="310"/>
      <c r="X285" s="311"/>
      <c r="Y285" s="311"/>
      <c r="Z285" s="311"/>
      <c r="AA285" s="311"/>
      <c r="AB285" s="313" t="s">
        <v>868</v>
      </c>
      <c r="AC285" s="314"/>
      <c r="AD285" s="314"/>
      <c r="AE285" s="314"/>
      <c r="AF285" s="314"/>
      <c r="AG285" s="314"/>
      <c r="AH285" s="314"/>
      <c r="AI285" s="314"/>
      <c r="AJ285" s="314"/>
      <c r="AK285" s="314"/>
      <c r="AL285" s="187" t="s">
        <v>810</v>
      </c>
      <c r="AM285" s="317">
        <f>AM282</f>
        <v>0.5</v>
      </c>
      <c r="AN285" s="317"/>
      <c r="AO285" s="188"/>
      <c r="AP285" s="188"/>
      <c r="AQ285" s="188"/>
      <c r="AR285" s="189"/>
      <c r="AS285" s="190">
        <f>ROUND(ROUND(I287*$U$296,0)*AM285,0)</f>
        <v>231</v>
      </c>
      <c r="AT285" s="14"/>
    </row>
    <row r="286" spans="1:46" ht="17.2" customHeight="1" x14ac:dyDescent="0.3">
      <c r="A286" s="10">
        <v>21</v>
      </c>
      <c r="B286" s="12" t="s">
        <v>542</v>
      </c>
      <c r="C286" s="51" t="s">
        <v>2256</v>
      </c>
      <c r="D286" s="129"/>
      <c r="E286" s="130"/>
      <c r="F286" s="129"/>
      <c r="G286" s="130"/>
      <c r="H286" s="129"/>
      <c r="I286" s="130"/>
      <c r="J286" s="2"/>
      <c r="K286" s="140"/>
      <c r="L286" s="83"/>
      <c r="M286" s="239" t="s">
        <v>837</v>
      </c>
      <c r="N286" s="239"/>
      <c r="O286" s="239"/>
      <c r="P286" s="239"/>
      <c r="Q286" s="239"/>
      <c r="R286" s="239"/>
      <c r="S286" s="239"/>
      <c r="T286" s="240"/>
      <c r="U286" s="305"/>
      <c r="V286" s="307"/>
      <c r="W286" s="46"/>
      <c r="X286" s="47"/>
      <c r="Y286" s="7"/>
      <c r="Z286" s="7"/>
      <c r="AA286" s="7"/>
      <c r="AB286" s="7"/>
      <c r="AC286" s="7"/>
      <c r="AD286" s="59"/>
      <c r="AE286" s="59"/>
      <c r="AF286" s="7"/>
      <c r="AG286" s="7"/>
      <c r="AH286" s="7"/>
      <c r="AI286" s="7"/>
      <c r="AJ286" s="7"/>
      <c r="AK286" s="7"/>
      <c r="AL286" s="53"/>
      <c r="AM286" s="290"/>
      <c r="AN286" s="290"/>
      <c r="AO286" s="127"/>
      <c r="AP286" s="127"/>
      <c r="AQ286" s="127"/>
      <c r="AR286" s="128"/>
      <c r="AS286" s="178">
        <f>ROUND(ROUND(I287*S288,0)*$U$296,0)</f>
        <v>445</v>
      </c>
      <c r="AT286" s="14"/>
    </row>
    <row r="287" spans="1:46" ht="17.2" customHeight="1" x14ac:dyDescent="0.3">
      <c r="A287" s="183">
        <v>21</v>
      </c>
      <c r="B287" s="184" t="s">
        <v>543</v>
      </c>
      <c r="C287" s="185" t="s">
        <v>2255</v>
      </c>
      <c r="D287" s="129"/>
      <c r="E287" s="130"/>
      <c r="F287" s="129"/>
      <c r="G287" s="130"/>
      <c r="H287" s="129"/>
      <c r="I287" s="295">
        <f>'5療養介護(基本)'!I22</f>
        <v>922</v>
      </c>
      <c r="J287" s="295"/>
      <c r="K287" s="2" t="s">
        <v>809</v>
      </c>
      <c r="L287" s="131"/>
      <c r="M287" s="241"/>
      <c r="N287" s="241"/>
      <c r="O287" s="241"/>
      <c r="P287" s="241"/>
      <c r="Q287" s="241"/>
      <c r="R287" s="241"/>
      <c r="S287" s="241"/>
      <c r="T287" s="242"/>
      <c r="U287" s="305"/>
      <c r="V287" s="307"/>
      <c r="W287" s="310" t="s">
        <v>871</v>
      </c>
      <c r="X287" s="311"/>
      <c r="Y287" s="311"/>
      <c r="Z287" s="311"/>
      <c r="AA287" s="311"/>
      <c r="AB287" s="313" t="s">
        <v>870</v>
      </c>
      <c r="AC287" s="314"/>
      <c r="AD287" s="314"/>
      <c r="AE287" s="314"/>
      <c r="AF287" s="314"/>
      <c r="AG287" s="314"/>
      <c r="AH287" s="314"/>
      <c r="AI287" s="314"/>
      <c r="AJ287" s="314"/>
      <c r="AK287" s="314"/>
      <c r="AL287" s="187" t="s">
        <v>810</v>
      </c>
      <c r="AM287" s="317">
        <f>AM284</f>
        <v>0.7</v>
      </c>
      <c r="AN287" s="317"/>
      <c r="AO287" s="188"/>
      <c r="AP287" s="188"/>
      <c r="AQ287" s="188"/>
      <c r="AR287" s="189"/>
      <c r="AS287" s="190">
        <f>ROUND(ROUND(ROUND(I287*S288,0)*$U$296,0)*AM287,0)</f>
        <v>312</v>
      </c>
      <c r="AT287" s="14"/>
    </row>
    <row r="288" spans="1:46" ht="17.2" customHeight="1" x14ac:dyDescent="0.3">
      <c r="A288" s="183">
        <v>21</v>
      </c>
      <c r="B288" s="184" t="s">
        <v>544</v>
      </c>
      <c r="C288" s="185" t="s">
        <v>2254</v>
      </c>
      <c r="D288" s="129"/>
      <c r="E288" s="130"/>
      <c r="F288" s="129"/>
      <c r="G288" s="130"/>
      <c r="H288" s="129"/>
      <c r="I288" s="120"/>
      <c r="J288" s="120"/>
      <c r="K288" s="120"/>
      <c r="L288" s="121"/>
      <c r="M288" s="11"/>
      <c r="N288" s="11"/>
      <c r="O288" s="11"/>
      <c r="P288" s="11"/>
      <c r="Q288" s="11"/>
      <c r="R288" s="126" t="s">
        <v>810</v>
      </c>
      <c r="S288" s="236">
        <f>S282</f>
        <v>0.96499999999999997</v>
      </c>
      <c r="T288" s="237"/>
      <c r="U288" s="305"/>
      <c r="V288" s="307"/>
      <c r="W288" s="310"/>
      <c r="X288" s="311"/>
      <c r="Y288" s="311"/>
      <c r="Z288" s="311"/>
      <c r="AA288" s="311"/>
      <c r="AB288" s="313" t="s">
        <v>868</v>
      </c>
      <c r="AC288" s="314"/>
      <c r="AD288" s="314"/>
      <c r="AE288" s="314"/>
      <c r="AF288" s="314"/>
      <c r="AG288" s="314"/>
      <c r="AH288" s="314"/>
      <c r="AI288" s="314"/>
      <c r="AJ288" s="314"/>
      <c r="AK288" s="314"/>
      <c r="AL288" s="187" t="s">
        <v>810</v>
      </c>
      <c r="AM288" s="317">
        <f>AM285</f>
        <v>0.5</v>
      </c>
      <c r="AN288" s="317"/>
      <c r="AO288" s="191"/>
      <c r="AP288" s="191"/>
      <c r="AQ288" s="191"/>
      <c r="AR288" s="192"/>
      <c r="AS288" s="190">
        <f>ROUND(ROUND(ROUND(I287*S288,0)*$U$296,0)*AM288,0)</f>
        <v>223</v>
      </c>
      <c r="AT288" s="14"/>
    </row>
    <row r="289" spans="1:46" ht="17.2" customHeight="1" x14ac:dyDescent="0.3">
      <c r="A289" s="10">
        <v>21</v>
      </c>
      <c r="B289" s="12" t="s">
        <v>545</v>
      </c>
      <c r="C289" s="51" t="s">
        <v>2253</v>
      </c>
      <c r="D289" s="129"/>
      <c r="E289" s="130"/>
      <c r="F289" s="129"/>
      <c r="G289" s="130"/>
      <c r="H289" s="122"/>
      <c r="I289" s="120"/>
      <c r="J289" s="120"/>
      <c r="K289" s="120"/>
      <c r="L289" s="121"/>
      <c r="M289" s="34"/>
      <c r="N289" s="76"/>
      <c r="O289" s="76"/>
      <c r="P289" s="76"/>
      <c r="Q289" s="76"/>
      <c r="R289" s="76"/>
      <c r="S289" s="76"/>
      <c r="T289" s="103"/>
      <c r="U289" s="107"/>
      <c r="V289" s="307"/>
      <c r="W289" s="9"/>
      <c r="X289" s="30"/>
      <c r="Y289" s="105"/>
      <c r="Z289" s="63"/>
      <c r="AA289" s="7"/>
      <c r="AB289" s="34"/>
      <c r="AC289" s="34"/>
      <c r="AD289" s="53"/>
      <c r="AE289" s="53"/>
      <c r="AF289" s="34"/>
      <c r="AG289" s="34"/>
      <c r="AH289" s="34"/>
      <c r="AI289" s="34"/>
      <c r="AJ289" s="34"/>
      <c r="AK289" s="34"/>
      <c r="AL289" s="59"/>
      <c r="AM289" s="249"/>
      <c r="AN289" s="250"/>
      <c r="AO289" s="241" t="s">
        <v>877</v>
      </c>
      <c r="AP289" s="241"/>
      <c r="AQ289" s="241"/>
      <c r="AR289" s="242"/>
      <c r="AS289" s="167">
        <f>ROUND(I287*$U$296,0)-AO292</f>
        <v>456</v>
      </c>
      <c r="AT289" s="14"/>
    </row>
    <row r="290" spans="1:46" ht="17.2" customHeight="1" x14ac:dyDescent="0.3">
      <c r="A290" s="183">
        <v>21</v>
      </c>
      <c r="B290" s="184" t="s">
        <v>546</v>
      </c>
      <c r="C290" s="185" t="s">
        <v>2252</v>
      </c>
      <c r="D290" s="129"/>
      <c r="E290" s="130"/>
      <c r="F290" s="129"/>
      <c r="G290" s="130"/>
      <c r="H290" s="122"/>
      <c r="I290" s="120"/>
      <c r="J290" s="120"/>
      <c r="K290" s="120"/>
      <c r="L290" s="121"/>
      <c r="M290" s="140"/>
      <c r="N290" s="140"/>
      <c r="O290" s="140"/>
      <c r="P290" s="140"/>
      <c r="Q290" s="140"/>
      <c r="R290" s="140"/>
      <c r="S290" s="140"/>
      <c r="T290" s="83"/>
      <c r="U290" s="107"/>
      <c r="V290" s="307"/>
      <c r="W290" s="310" t="s">
        <v>871</v>
      </c>
      <c r="X290" s="311"/>
      <c r="Y290" s="311"/>
      <c r="Z290" s="311"/>
      <c r="AA290" s="312"/>
      <c r="AB290" s="313" t="s">
        <v>870</v>
      </c>
      <c r="AC290" s="314"/>
      <c r="AD290" s="314"/>
      <c r="AE290" s="314"/>
      <c r="AF290" s="314"/>
      <c r="AG290" s="314"/>
      <c r="AH290" s="314"/>
      <c r="AI290" s="314"/>
      <c r="AJ290" s="314"/>
      <c r="AK290" s="314"/>
      <c r="AL290" s="193" t="s">
        <v>810</v>
      </c>
      <c r="AM290" s="315">
        <f>AM287</f>
        <v>0.7</v>
      </c>
      <c r="AN290" s="316"/>
      <c r="AO290" s="262"/>
      <c r="AP290" s="241"/>
      <c r="AQ290" s="241"/>
      <c r="AR290" s="242"/>
      <c r="AS290" s="195">
        <f>ROUND(ROUND(I287*$U$296,0)*AM290,0)-AO292</f>
        <v>318</v>
      </c>
      <c r="AT290" s="14"/>
    </row>
    <row r="291" spans="1:46" ht="17.2" customHeight="1" x14ac:dyDescent="0.3">
      <c r="A291" s="183">
        <v>21</v>
      </c>
      <c r="B291" s="184" t="s">
        <v>547</v>
      </c>
      <c r="C291" s="185" t="s">
        <v>2251</v>
      </c>
      <c r="D291" s="129"/>
      <c r="E291" s="130"/>
      <c r="F291" s="129"/>
      <c r="G291" s="130"/>
      <c r="H291" s="122"/>
      <c r="I291" s="120"/>
      <c r="J291" s="120"/>
      <c r="K291" s="120"/>
      <c r="L291" s="121"/>
      <c r="M291" s="140"/>
      <c r="N291" s="140"/>
      <c r="O291" s="140"/>
      <c r="P291" s="140"/>
      <c r="Q291" s="140"/>
      <c r="R291" s="140"/>
      <c r="S291" s="140"/>
      <c r="T291" s="83"/>
      <c r="U291" s="107"/>
      <c r="V291" s="307"/>
      <c r="W291" s="310"/>
      <c r="X291" s="311"/>
      <c r="Y291" s="311"/>
      <c r="Z291" s="311"/>
      <c r="AA291" s="312"/>
      <c r="AB291" s="313" t="s">
        <v>868</v>
      </c>
      <c r="AC291" s="314"/>
      <c r="AD291" s="314"/>
      <c r="AE291" s="314"/>
      <c r="AF291" s="314"/>
      <c r="AG291" s="314"/>
      <c r="AH291" s="314"/>
      <c r="AI291" s="314"/>
      <c r="AJ291" s="314"/>
      <c r="AK291" s="314"/>
      <c r="AL291" s="187" t="s">
        <v>810</v>
      </c>
      <c r="AM291" s="317">
        <f>AM288</f>
        <v>0.5</v>
      </c>
      <c r="AN291" s="318"/>
      <c r="AO291" s="134"/>
      <c r="AP291" s="130"/>
      <c r="AQ291" s="130"/>
      <c r="AR291" s="131"/>
      <c r="AS291" s="195">
        <f>ROUND(ROUND(I287*$U$296,0)*AM291,0)-AO292</f>
        <v>226</v>
      </c>
      <c r="AT291" s="14"/>
    </row>
    <row r="292" spans="1:46" ht="17.2" customHeight="1" x14ac:dyDescent="0.3">
      <c r="A292" s="10">
        <v>21</v>
      </c>
      <c r="B292" s="12" t="s">
        <v>548</v>
      </c>
      <c r="C292" s="51" t="s">
        <v>2250</v>
      </c>
      <c r="D292" s="129"/>
      <c r="E292" s="130"/>
      <c r="F292" s="129"/>
      <c r="G292" s="130"/>
      <c r="H292" s="122"/>
      <c r="I292" s="120"/>
      <c r="J292" s="120"/>
      <c r="K292" s="120"/>
      <c r="L292" s="121"/>
      <c r="M292" s="239" t="s">
        <v>837</v>
      </c>
      <c r="N292" s="239"/>
      <c r="O292" s="239"/>
      <c r="P292" s="239"/>
      <c r="Q292" s="239"/>
      <c r="R292" s="239"/>
      <c r="S292" s="239"/>
      <c r="T292" s="240"/>
      <c r="U292" s="107"/>
      <c r="V292" s="307"/>
      <c r="W292" s="46"/>
      <c r="X292" s="47"/>
      <c r="Y292" s="7"/>
      <c r="Z292" s="7"/>
      <c r="AA292" s="7"/>
      <c r="AB292" s="7"/>
      <c r="AC292" s="7"/>
      <c r="AD292" s="59"/>
      <c r="AE292" s="59"/>
      <c r="AF292" s="7"/>
      <c r="AG292" s="7"/>
      <c r="AH292" s="7"/>
      <c r="AI292" s="7"/>
      <c r="AJ292" s="7"/>
      <c r="AK292" s="7"/>
      <c r="AL292" s="59"/>
      <c r="AM292" s="249"/>
      <c r="AN292" s="250"/>
      <c r="AO292" s="36">
        <f>AO280</f>
        <v>5</v>
      </c>
      <c r="AP292" s="69" t="s">
        <v>873</v>
      </c>
      <c r="AQ292" s="130"/>
      <c r="AR292" s="131"/>
      <c r="AS292" s="167">
        <f>ROUND(ROUND(I287*S294,0)*$U$296,0)-AO292</f>
        <v>440</v>
      </c>
      <c r="AT292" s="14"/>
    </row>
    <row r="293" spans="1:46" ht="17.2" customHeight="1" x14ac:dyDescent="0.3">
      <c r="A293" s="183">
        <v>21</v>
      </c>
      <c r="B293" s="184" t="s">
        <v>549</v>
      </c>
      <c r="C293" s="185" t="s">
        <v>2249</v>
      </c>
      <c r="D293" s="129"/>
      <c r="E293" s="130"/>
      <c r="F293" s="129"/>
      <c r="G293" s="130"/>
      <c r="H293" s="122"/>
      <c r="I293" s="120"/>
      <c r="J293" s="120"/>
      <c r="K293" s="120"/>
      <c r="L293" s="121"/>
      <c r="M293" s="241"/>
      <c r="N293" s="241"/>
      <c r="O293" s="241"/>
      <c r="P293" s="241"/>
      <c r="Q293" s="241"/>
      <c r="R293" s="241"/>
      <c r="S293" s="241"/>
      <c r="T293" s="242"/>
      <c r="U293" s="107"/>
      <c r="V293" s="307"/>
      <c r="W293" s="310" t="s">
        <v>871</v>
      </c>
      <c r="X293" s="311"/>
      <c r="Y293" s="311"/>
      <c r="Z293" s="311"/>
      <c r="AA293" s="312"/>
      <c r="AB293" s="313" t="s">
        <v>870</v>
      </c>
      <c r="AC293" s="314"/>
      <c r="AD293" s="314"/>
      <c r="AE293" s="314"/>
      <c r="AF293" s="314"/>
      <c r="AG293" s="314"/>
      <c r="AH293" s="314"/>
      <c r="AI293" s="314"/>
      <c r="AJ293" s="314"/>
      <c r="AK293" s="314"/>
      <c r="AL293" s="193" t="s">
        <v>810</v>
      </c>
      <c r="AM293" s="315">
        <f>AM290</f>
        <v>0.7</v>
      </c>
      <c r="AN293" s="316"/>
      <c r="AO293" s="44"/>
      <c r="AP293" s="130"/>
      <c r="AQ293" s="130"/>
      <c r="AR293" s="131"/>
      <c r="AS293" s="195">
        <f>ROUND(ROUND(ROUND(I287*S294,0)*$U$296,0)*AM293,0)-AO292</f>
        <v>307</v>
      </c>
      <c r="AT293" s="14"/>
    </row>
    <row r="294" spans="1:46" ht="17.2" customHeight="1" x14ac:dyDescent="0.3">
      <c r="A294" s="183">
        <v>21</v>
      </c>
      <c r="B294" s="184" t="s">
        <v>550</v>
      </c>
      <c r="C294" s="185" t="s">
        <v>2248</v>
      </c>
      <c r="D294" s="129"/>
      <c r="E294" s="130"/>
      <c r="F294" s="129"/>
      <c r="G294" s="130"/>
      <c r="H294" s="122"/>
      <c r="I294" s="120"/>
      <c r="J294" s="120"/>
      <c r="K294" s="120"/>
      <c r="L294" s="121"/>
      <c r="M294" s="11"/>
      <c r="N294" s="11"/>
      <c r="O294" s="11"/>
      <c r="P294" s="11"/>
      <c r="Q294" s="11"/>
      <c r="R294" s="126" t="s">
        <v>810</v>
      </c>
      <c r="S294" s="236">
        <f>S288</f>
        <v>0.96499999999999997</v>
      </c>
      <c r="T294" s="237"/>
      <c r="U294" s="107"/>
      <c r="V294" s="307"/>
      <c r="W294" s="319"/>
      <c r="X294" s="320"/>
      <c r="Y294" s="320"/>
      <c r="Z294" s="320"/>
      <c r="AA294" s="321"/>
      <c r="AB294" s="313" t="s">
        <v>868</v>
      </c>
      <c r="AC294" s="314"/>
      <c r="AD294" s="314"/>
      <c r="AE294" s="314"/>
      <c r="AF294" s="314"/>
      <c r="AG294" s="314"/>
      <c r="AH294" s="314"/>
      <c r="AI294" s="314"/>
      <c r="AJ294" s="314"/>
      <c r="AK294" s="314"/>
      <c r="AL294" s="194" t="s">
        <v>810</v>
      </c>
      <c r="AM294" s="322">
        <f>AM291</f>
        <v>0.5</v>
      </c>
      <c r="AN294" s="323"/>
      <c r="AO294" s="42"/>
      <c r="AP294" s="149"/>
      <c r="AQ294" s="149"/>
      <c r="AR294" s="150"/>
      <c r="AS294" s="195">
        <f>ROUND(ROUND(ROUND(I287*S294,0)*$U$296,0)*AM294,0)-AO292</f>
        <v>218</v>
      </c>
      <c r="AT294" s="14"/>
    </row>
    <row r="295" spans="1:46" ht="17.2" customHeight="1" x14ac:dyDescent="0.3">
      <c r="A295" s="10">
        <v>21</v>
      </c>
      <c r="B295" s="12" t="s">
        <v>551</v>
      </c>
      <c r="C295" s="51" t="s">
        <v>2247</v>
      </c>
      <c r="D295" s="129"/>
      <c r="E295" s="130"/>
      <c r="F295" s="129"/>
      <c r="G295" s="130"/>
      <c r="H295" s="243" t="s">
        <v>897</v>
      </c>
      <c r="I295" s="239"/>
      <c r="J295" s="239"/>
      <c r="K295" s="239"/>
      <c r="L295" s="240"/>
      <c r="M295" s="34"/>
      <c r="N295" s="76"/>
      <c r="O295" s="76"/>
      <c r="P295" s="76"/>
      <c r="Q295" s="76"/>
      <c r="R295" s="76"/>
      <c r="S295" s="76"/>
      <c r="T295" s="103"/>
      <c r="U295" s="296" t="s">
        <v>810</v>
      </c>
      <c r="V295" s="303"/>
      <c r="W295" s="9"/>
      <c r="X295" s="30"/>
      <c r="Y295" s="105"/>
      <c r="Z295" s="63"/>
      <c r="AA295" s="7"/>
      <c r="AB295" s="34"/>
      <c r="AC295" s="34"/>
      <c r="AD295" s="53"/>
      <c r="AE295" s="53"/>
      <c r="AF295" s="34"/>
      <c r="AG295" s="34"/>
      <c r="AH295" s="34"/>
      <c r="AI295" s="34"/>
      <c r="AJ295" s="34"/>
      <c r="AK295" s="34"/>
      <c r="AL295" s="53"/>
      <c r="AM295" s="290"/>
      <c r="AN295" s="290"/>
      <c r="AO295" s="127"/>
      <c r="AP295" s="127"/>
      <c r="AQ295" s="127"/>
      <c r="AR295" s="128"/>
      <c r="AS295" s="178">
        <f>ROUND(I299*$U$296,0)</f>
        <v>438</v>
      </c>
      <c r="AT295" s="14"/>
    </row>
    <row r="296" spans="1:46" ht="17.2" customHeight="1" x14ac:dyDescent="0.3">
      <c r="A296" s="183">
        <v>21</v>
      </c>
      <c r="B296" s="184" t="s">
        <v>552</v>
      </c>
      <c r="C296" s="185" t="s">
        <v>2246</v>
      </c>
      <c r="D296" s="129"/>
      <c r="E296" s="130"/>
      <c r="F296" s="129"/>
      <c r="G296" s="130"/>
      <c r="H296" s="262"/>
      <c r="I296" s="241"/>
      <c r="J296" s="241"/>
      <c r="K296" s="241"/>
      <c r="L296" s="242"/>
      <c r="M296" s="140"/>
      <c r="N296" s="140"/>
      <c r="O296" s="140"/>
      <c r="P296" s="140"/>
      <c r="Q296" s="140"/>
      <c r="R296" s="140"/>
      <c r="S296" s="140"/>
      <c r="T296" s="83"/>
      <c r="U296" s="287">
        <v>0.5</v>
      </c>
      <c r="V296" s="288"/>
      <c r="W296" s="310" t="s">
        <v>871</v>
      </c>
      <c r="X296" s="311"/>
      <c r="Y296" s="311"/>
      <c r="Z296" s="311"/>
      <c r="AA296" s="311"/>
      <c r="AB296" s="313" t="s">
        <v>870</v>
      </c>
      <c r="AC296" s="314"/>
      <c r="AD296" s="314"/>
      <c r="AE296" s="314"/>
      <c r="AF296" s="314"/>
      <c r="AG296" s="314"/>
      <c r="AH296" s="314"/>
      <c r="AI296" s="314"/>
      <c r="AJ296" s="314"/>
      <c r="AK296" s="314"/>
      <c r="AL296" s="187" t="s">
        <v>810</v>
      </c>
      <c r="AM296" s="317">
        <f>AM293</f>
        <v>0.7</v>
      </c>
      <c r="AN296" s="317"/>
      <c r="AO296" s="188"/>
      <c r="AP296" s="188"/>
      <c r="AQ296" s="188"/>
      <c r="AR296" s="189"/>
      <c r="AS296" s="190">
        <f>ROUND(ROUND(I299*$U$296,0)*AM296,0)</f>
        <v>307</v>
      </c>
      <c r="AT296" s="14"/>
    </row>
    <row r="297" spans="1:46" ht="17.2" customHeight="1" x14ac:dyDescent="0.3">
      <c r="A297" s="183">
        <v>21</v>
      </c>
      <c r="B297" s="184" t="s">
        <v>553</v>
      </c>
      <c r="C297" s="185" t="s">
        <v>2245</v>
      </c>
      <c r="D297" s="129"/>
      <c r="E297" s="130"/>
      <c r="F297" s="129"/>
      <c r="G297" s="130"/>
      <c r="H297" s="44"/>
      <c r="I297" s="2"/>
      <c r="J297" s="2"/>
      <c r="K297" s="2"/>
      <c r="L297" s="43"/>
      <c r="M297" s="140"/>
      <c r="N297" s="140"/>
      <c r="O297" s="140"/>
      <c r="P297" s="140"/>
      <c r="Q297" s="140"/>
      <c r="R297" s="140"/>
      <c r="S297" s="140"/>
      <c r="T297" s="83"/>
      <c r="U297" s="107"/>
      <c r="V297" s="112"/>
      <c r="W297" s="310"/>
      <c r="X297" s="311"/>
      <c r="Y297" s="311"/>
      <c r="Z297" s="311"/>
      <c r="AA297" s="311"/>
      <c r="AB297" s="313" t="s">
        <v>868</v>
      </c>
      <c r="AC297" s="314"/>
      <c r="AD297" s="314"/>
      <c r="AE297" s="314"/>
      <c r="AF297" s="314"/>
      <c r="AG297" s="314"/>
      <c r="AH297" s="314"/>
      <c r="AI297" s="314"/>
      <c r="AJ297" s="314"/>
      <c r="AK297" s="314"/>
      <c r="AL297" s="187" t="s">
        <v>810</v>
      </c>
      <c r="AM297" s="317">
        <f>AM294</f>
        <v>0.5</v>
      </c>
      <c r="AN297" s="317"/>
      <c r="AO297" s="188"/>
      <c r="AP297" s="188"/>
      <c r="AQ297" s="188"/>
      <c r="AR297" s="189"/>
      <c r="AS297" s="190">
        <f>ROUND(ROUND(I299*$U$296,0)*AM297,0)</f>
        <v>219</v>
      </c>
      <c r="AT297" s="14"/>
    </row>
    <row r="298" spans="1:46" ht="17.2" customHeight="1" x14ac:dyDescent="0.3">
      <c r="A298" s="10">
        <v>21</v>
      </c>
      <c r="B298" s="12" t="s">
        <v>554</v>
      </c>
      <c r="C298" s="51" t="s">
        <v>2244</v>
      </c>
      <c r="D298" s="129"/>
      <c r="E298" s="130"/>
      <c r="F298" s="129"/>
      <c r="G298" s="130"/>
      <c r="H298" s="44"/>
      <c r="I298" s="2"/>
      <c r="J298" s="2"/>
      <c r="K298" s="140"/>
      <c r="L298" s="83"/>
      <c r="M298" s="239" t="s">
        <v>837</v>
      </c>
      <c r="N298" s="239"/>
      <c r="O298" s="239"/>
      <c r="P298" s="239"/>
      <c r="Q298" s="239"/>
      <c r="R298" s="239"/>
      <c r="S298" s="239"/>
      <c r="T298" s="240"/>
      <c r="U298" s="107"/>
      <c r="V298" s="112"/>
      <c r="W298" s="46"/>
      <c r="X298" s="47"/>
      <c r="Y298" s="7"/>
      <c r="Z298" s="7"/>
      <c r="AA298" s="7"/>
      <c r="AB298" s="7"/>
      <c r="AC298" s="7"/>
      <c r="AD298" s="59"/>
      <c r="AE298" s="59"/>
      <c r="AF298" s="7"/>
      <c r="AG298" s="7"/>
      <c r="AH298" s="7"/>
      <c r="AI298" s="7"/>
      <c r="AJ298" s="7"/>
      <c r="AK298" s="7"/>
      <c r="AL298" s="53"/>
      <c r="AM298" s="290"/>
      <c r="AN298" s="290"/>
      <c r="AO298" s="127"/>
      <c r="AP298" s="127"/>
      <c r="AQ298" s="127"/>
      <c r="AR298" s="128"/>
      <c r="AS298" s="178">
        <f>ROUND(ROUND(I299*S300,0)*$U$296,0)</f>
        <v>422</v>
      </c>
      <c r="AT298" s="14"/>
    </row>
    <row r="299" spans="1:46" ht="17.2" customHeight="1" x14ac:dyDescent="0.3">
      <c r="A299" s="183">
        <v>21</v>
      </c>
      <c r="B299" s="184" t="s">
        <v>555</v>
      </c>
      <c r="C299" s="185" t="s">
        <v>2243</v>
      </c>
      <c r="D299" s="129"/>
      <c r="E299" s="130"/>
      <c r="F299" s="129"/>
      <c r="G299" s="130"/>
      <c r="H299" s="44"/>
      <c r="I299" s="295">
        <f>'5療養介護(基本)'!I34</f>
        <v>875</v>
      </c>
      <c r="J299" s="295"/>
      <c r="K299" s="2" t="s">
        <v>809</v>
      </c>
      <c r="L299" s="43"/>
      <c r="M299" s="241"/>
      <c r="N299" s="241"/>
      <c r="O299" s="241"/>
      <c r="P299" s="241"/>
      <c r="Q299" s="241"/>
      <c r="R299" s="241"/>
      <c r="S299" s="241"/>
      <c r="T299" s="242"/>
      <c r="U299" s="107"/>
      <c r="V299" s="112"/>
      <c r="W299" s="310" t="s">
        <v>871</v>
      </c>
      <c r="X299" s="311"/>
      <c r="Y299" s="311"/>
      <c r="Z299" s="311"/>
      <c r="AA299" s="311"/>
      <c r="AB299" s="313" t="s">
        <v>870</v>
      </c>
      <c r="AC299" s="314"/>
      <c r="AD299" s="314"/>
      <c r="AE299" s="314"/>
      <c r="AF299" s="314"/>
      <c r="AG299" s="314"/>
      <c r="AH299" s="314"/>
      <c r="AI299" s="314"/>
      <c r="AJ299" s="314"/>
      <c r="AK299" s="314"/>
      <c r="AL299" s="187" t="s">
        <v>810</v>
      </c>
      <c r="AM299" s="317">
        <f>AM296</f>
        <v>0.7</v>
      </c>
      <c r="AN299" s="317"/>
      <c r="AO299" s="188"/>
      <c r="AP299" s="188"/>
      <c r="AQ299" s="188"/>
      <c r="AR299" s="189"/>
      <c r="AS299" s="190">
        <f>ROUND(ROUND(ROUND(I299*S300,0)*$U$296,0)*AM299,0)</f>
        <v>295</v>
      </c>
      <c r="AT299" s="14"/>
    </row>
    <row r="300" spans="1:46" ht="17.2" customHeight="1" x14ac:dyDescent="0.3">
      <c r="A300" s="183">
        <v>21</v>
      </c>
      <c r="B300" s="184" t="s">
        <v>556</v>
      </c>
      <c r="C300" s="185" t="s">
        <v>2242</v>
      </c>
      <c r="D300" s="129"/>
      <c r="E300" s="130"/>
      <c r="F300" s="129"/>
      <c r="G300" s="130"/>
      <c r="H300" s="44"/>
      <c r="I300" s="2"/>
      <c r="J300" s="2"/>
      <c r="K300" s="2"/>
      <c r="L300" s="43"/>
      <c r="M300" s="11"/>
      <c r="N300" s="11"/>
      <c r="O300" s="11"/>
      <c r="P300" s="11"/>
      <c r="Q300" s="11"/>
      <c r="R300" s="126" t="s">
        <v>810</v>
      </c>
      <c r="S300" s="236">
        <f>S294</f>
        <v>0.96499999999999997</v>
      </c>
      <c r="T300" s="237"/>
      <c r="U300" s="107"/>
      <c r="V300" s="112"/>
      <c r="W300" s="310"/>
      <c r="X300" s="311"/>
      <c r="Y300" s="311"/>
      <c r="Z300" s="311"/>
      <c r="AA300" s="311"/>
      <c r="AB300" s="313" t="s">
        <v>868</v>
      </c>
      <c r="AC300" s="314"/>
      <c r="AD300" s="314"/>
      <c r="AE300" s="314"/>
      <c r="AF300" s="314"/>
      <c r="AG300" s="314"/>
      <c r="AH300" s="314"/>
      <c r="AI300" s="314"/>
      <c r="AJ300" s="314"/>
      <c r="AK300" s="314"/>
      <c r="AL300" s="187" t="s">
        <v>810</v>
      </c>
      <c r="AM300" s="317">
        <f>AM297</f>
        <v>0.5</v>
      </c>
      <c r="AN300" s="317"/>
      <c r="AO300" s="191"/>
      <c r="AP300" s="191"/>
      <c r="AQ300" s="191"/>
      <c r="AR300" s="192"/>
      <c r="AS300" s="190">
        <f>ROUND(ROUND(ROUND(I299*S300,0)*$U$296,0)*AM300,0)</f>
        <v>211</v>
      </c>
      <c r="AT300" s="14"/>
    </row>
    <row r="301" spans="1:46" ht="17.2" customHeight="1" x14ac:dyDescent="0.3">
      <c r="A301" s="10">
        <v>21</v>
      </c>
      <c r="B301" s="12" t="s">
        <v>557</v>
      </c>
      <c r="C301" s="51" t="s">
        <v>2241</v>
      </c>
      <c r="D301" s="129"/>
      <c r="E301" s="130"/>
      <c r="F301" s="129"/>
      <c r="G301" s="130"/>
      <c r="H301" s="44"/>
      <c r="I301" s="2"/>
      <c r="J301" s="2"/>
      <c r="K301" s="2"/>
      <c r="L301" s="43"/>
      <c r="M301" s="34"/>
      <c r="N301" s="76"/>
      <c r="O301" s="76"/>
      <c r="P301" s="76"/>
      <c r="Q301" s="76"/>
      <c r="R301" s="76"/>
      <c r="S301" s="76"/>
      <c r="T301" s="103"/>
      <c r="U301" s="107"/>
      <c r="V301" s="112"/>
      <c r="W301" s="9"/>
      <c r="X301" s="30"/>
      <c r="Y301" s="105"/>
      <c r="Z301" s="63"/>
      <c r="AA301" s="7"/>
      <c r="AB301" s="34"/>
      <c r="AC301" s="34"/>
      <c r="AD301" s="53"/>
      <c r="AE301" s="53"/>
      <c r="AF301" s="34"/>
      <c r="AG301" s="34"/>
      <c r="AH301" s="34"/>
      <c r="AI301" s="34"/>
      <c r="AJ301" s="34"/>
      <c r="AK301" s="34"/>
      <c r="AL301" s="59"/>
      <c r="AM301" s="249"/>
      <c r="AN301" s="250"/>
      <c r="AO301" s="241" t="s">
        <v>877</v>
      </c>
      <c r="AP301" s="241"/>
      <c r="AQ301" s="241"/>
      <c r="AR301" s="242"/>
      <c r="AS301" s="167">
        <f>ROUND(I299*$U$296,0)-AO304</f>
        <v>433</v>
      </c>
      <c r="AT301" s="14"/>
    </row>
    <row r="302" spans="1:46" ht="17.2" customHeight="1" x14ac:dyDescent="0.3">
      <c r="A302" s="183">
        <v>21</v>
      </c>
      <c r="B302" s="184" t="s">
        <v>558</v>
      </c>
      <c r="C302" s="185" t="s">
        <v>2240</v>
      </c>
      <c r="D302" s="129"/>
      <c r="E302" s="130"/>
      <c r="F302" s="129"/>
      <c r="G302" s="130"/>
      <c r="H302" s="44"/>
      <c r="I302" s="2"/>
      <c r="J302" s="2"/>
      <c r="K302" s="2"/>
      <c r="L302" s="43"/>
      <c r="M302" s="140"/>
      <c r="N302" s="140"/>
      <c r="O302" s="140"/>
      <c r="P302" s="140"/>
      <c r="Q302" s="140"/>
      <c r="R302" s="140"/>
      <c r="S302" s="140"/>
      <c r="T302" s="83"/>
      <c r="U302" s="107"/>
      <c r="V302" s="112"/>
      <c r="W302" s="310" t="s">
        <v>871</v>
      </c>
      <c r="X302" s="311"/>
      <c r="Y302" s="311"/>
      <c r="Z302" s="311"/>
      <c r="AA302" s="312"/>
      <c r="AB302" s="313" t="s">
        <v>870</v>
      </c>
      <c r="AC302" s="314"/>
      <c r="AD302" s="314"/>
      <c r="AE302" s="314"/>
      <c r="AF302" s="314"/>
      <c r="AG302" s="314"/>
      <c r="AH302" s="314"/>
      <c r="AI302" s="314"/>
      <c r="AJ302" s="314"/>
      <c r="AK302" s="314"/>
      <c r="AL302" s="193" t="s">
        <v>810</v>
      </c>
      <c r="AM302" s="315">
        <f>AM299</f>
        <v>0.7</v>
      </c>
      <c r="AN302" s="316"/>
      <c r="AO302" s="262"/>
      <c r="AP302" s="241"/>
      <c r="AQ302" s="241"/>
      <c r="AR302" s="242"/>
      <c r="AS302" s="195">
        <f>ROUND(ROUND(I299*$U$296,0)*AM302,0)-AO304</f>
        <v>302</v>
      </c>
      <c r="AT302" s="14"/>
    </row>
    <row r="303" spans="1:46" ht="17.2" customHeight="1" x14ac:dyDescent="0.3">
      <c r="A303" s="183">
        <v>21</v>
      </c>
      <c r="B303" s="184" t="s">
        <v>559</v>
      </c>
      <c r="C303" s="185" t="s">
        <v>2239</v>
      </c>
      <c r="D303" s="129"/>
      <c r="E303" s="130"/>
      <c r="F303" s="129"/>
      <c r="G303" s="130"/>
      <c r="H303" s="44"/>
      <c r="I303" s="2"/>
      <c r="J303" s="2"/>
      <c r="K303" s="2"/>
      <c r="L303" s="43"/>
      <c r="M303" s="140"/>
      <c r="N303" s="140"/>
      <c r="O303" s="140"/>
      <c r="P303" s="140"/>
      <c r="Q303" s="140"/>
      <c r="R303" s="140"/>
      <c r="S303" s="140"/>
      <c r="T303" s="83"/>
      <c r="U303" s="107"/>
      <c r="V303" s="112"/>
      <c r="W303" s="310"/>
      <c r="X303" s="311"/>
      <c r="Y303" s="311"/>
      <c r="Z303" s="311"/>
      <c r="AA303" s="312"/>
      <c r="AB303" s="313" t="s">
        <v>868</v>
      </c>
      <c r="AC303" s="314"/>
      <c r="AD303" s="314"/>
      <c r="AE303" s="314"/>
      <c r="AF303" s="314"/>
      <c r="AG303" s="314"/>
      <c r="AH303" s="314"/>
      <c r="AI303" s="314"/>
      <c r="AJ303" s="314"/>
      <c r="AK303" s="314"/>
      <c r="AL303" s="187" t="s">
        <v>810</v>
      </c>
      <c r="AM303" s="317">
        <f>AM300</f>
        <v>0.5</v>
      </c>
      <c r="AN303" s="318"/>
      <c r="AO303" s="134"/>
      <c r="AP303" s="130"/>
      <c r="AQ303" s="130"/>
      <c r="AR303" s="131"/>
      <c r="AS303" s="195">
        <f>ROUND(ROUND(I299*$U$296,0)*AM303,0)-AO304</f>
        <v>214</v>
      </c>
      <c r="AT303" s="14"/>
    </row>
    <row r="304" spans="1:46" ht="17.2" customHeight="1" x14ac:dyDescent="0.3">
      <c r="A304" s="10">
        <v>21</v>
      </c>
      <c r="B304" s="12" t="s">
        <v>560</v>
      </c>
      <c r="C304" s="51" t="s">
        <v>2238</v>
      </c>
      <c r="D304" s="129"/>
      <c r="E304" s="130"/>
      <c r="F304" s="129"/>
      <c r="G304" s="130"/>
      <c r="H304" s="44"/>
      <c r="I304" s="2"/>
      <c r="J304" s="36"/>
      <c r="K304" s="36"/>
      <c r="L304" s="43"/>
      <c r="M304" s="239" t="s">
        <v>837</v>
      </c>
      <c r="N304" s="239"/>
      <c r="O304" s="239"/>
      <c r="P304" s="239"/>
      <c r="Q304" s="239"/>
      <c r="R304" s="239"/>
      <c r="S304" s="239"/>
      <c r="T304" s="240"/>
      <c r="U304" s="107"/>
      <c r="V304" s="112"/>
      <c r="W304" s="46"/>
      <c r="X304" s="47"/>
      <c r="Y304" s="7"/>
      <c r="Z304" s="7"/>
      <c r="AA304" s="7"/>
      <c r="AB304" s="7"/>
      <c r="AC304" s="7"/>
      <c r="AD304" s="59"/>
      <c r="AE304" s="59"/>
      <c r="AF304" s="7"/>
      <c r="AG304" s="7"/>
      <c r="AH304" s="7"/>
      <c r="AI304" s="7"/>
      <c r="AJ304" s="7"/>
      <c r="AK304" s="7"/>
      <c r="AL304" s="59"/>
      <c r="AM304" s="249"/>
      <c r="AN304" s="250"/>
      <c r="AO304" s="36">
        <f>AO292</f>
        <v>5</v>
      </c>
      <c r="AP304" s="69" t="s">
        <v>873</v>
      </c>
      <c r="AQ304" s="130"/>
      <c r="AR304" s="131"/>
      <c r="AS304" s="167">
        <f>ROUND(ROUND(I299*S306,0)*$U$296,0)-AO304</f>
        <v>417</v>
      </c>
      <c r="AT304" s="14"/>
    </row>
    <row r="305" spans="1:46" ht="17.2" customHeight="1" x14ac:dyDescent="0.3">
      <c r="A305" s="183">
        <v>21</v>
      </c>
      <c r="B305" s="184" t="s">
        <v>561</v>
      </c>
      <c r="C305" s="185" t="s">
        <v>2237</v>
      </c>
      <c r="D305" s="129"/>
      <c r="E305" s="130"/>
      <c r="F305" s="129"/>
      <c r="G305" s="130"/>
      <c r="H305" s="44"/>
      <c r="I305" s="2"/>
      <c r="J305" s="2"/>
      <c r="K305" s="2"/>
      <c r="L305" s="43"/>
      <c r="M305" s="241"/>
      <c r="N305" s="241"/>
      <c r="O305" s="241"/>
      <c r="P305" s="241"/>
      <c r="Q305" s="241"/>
      <c r="R305" s="241"/>
      <c r="S305" s="241"/>
      <c r="T305" s="242"/>
      <c r="U305" s="107"/>
      <c r="V305" s="112"/>
      <c r="W305" s="310" t="s">
        <v>871</v>
      </c>
      <c r="X305" s="311"/>
      <c r="Y305" s="311"/>
      <c r="Z305" s="311"/>
      <c r="AA305" s="312"/>
      <c r="AB305" s="313" t="s">
        <v>870</v>
      </c>
      <c r="AC305" s="314"/>
      <c r="AD305" s="314"/>
      <c r="AE305" s="314"/>
      <c r="AF305" s="314"/>
      <c r="AG305" s="314"/>
      <c r="AH305" s="314"/>
      <c r="AI305" s="314"/>
      <c r="AJ305" s="314"/>
      <c r="AK305" s="314"/>
      <c r="AL305" s="193" t="s">
        <v>810</v>
      </c>
      <c r="AM305" s="315">
        <f>AM302</f>
        <v>0.7</v>
      </c>
      <c r="AN305" s="316"/>
      <c r="AO305" s="44"/>
      <c r="AP305" s="130"/>
      <c r="AQ305" s="130"/>
      <c r="AR305" s="131"/>
      <c r="AS305" s="195">
        <f>ROUND(ROUND(ROUND(I299*S306,0)*$U$296,0)*AM305,0)-AO304</f>
        <v>290</v>
      </c>
      <c r="AT305" s="14"/>
    </row>
    <row r="306" spans="1:46" ht="17.2" customHeight="1" x14ac:dyDescent="0.3">
      <c r="A306" s="183">
        <v>21</v>
      </c>
      <c r="B306" s="184" t="s">
        <v>562</v>
      </c>
      <c r="C306" s="185" t="s">
        <v>2236</v>
      </c>
      <c r="D306" s="129"/>
      <c r="E306" s="130"/>
      <c r="F306" s="129"/>
      <c r="G306" s="130"/>
      <c r="H306" s="44"/>
      <c r="I306" s="2"/>
      <c r="J306" s="2"/>
      <c r="K306" s="2"/>
      <c r="L306" s="43"/>
      <c r="M306" s="11"/>
      <c r="N306" s="11"/>
      <c r="O306" s="11"/>
      <c r="P306" s="11"/>
      <c r="Q306" s="11"/>
      <c r="R306" s="126" t="s">
        <v>810</v>
      </c>
      <c r="S306" s="236">
        <f>S300</f>
        <v>0.96499999999999997</v>
      </c>
      <c r="T306" s="237"/>
      <c r="U306" s="107"/>
      <c r="V306" s="112"/>
      <c r="W306" s="319"/>
      <c r="X306" s="320"/>
      <c r="Y306" s="320"/>
      <c r="Z306" s="320"/>
      <c r="AA306" s="321"/>
      <c r="AB306" s="313" t="s">
        <v>868</v>
      </c>
      <c r="AC306" s="314"/>
      <c r="AD306" s="314"/>
      <c r="AE306" s="314"/>
      <c r="AF306" s="314"/>
      <c r="AG306" s="314"/>
      <c r="AH306" s="314"/>
      <c r="AI306" s="314"/>
      <c r="AJ306" s="314"/>
      <c r="AK306" s="314"/>
      <c r="AL306" s="194" t="s">
        <v>810</v>
      </c>
      <c r="AM306" s="322">
        <f>AM303</f>
        <v>0.5</v>
      </c>
      <c r="AN306" s="323"/>
      <c r="AO306" s="42"/>
      <c r="AP306" s="149"/>
      <c r="AQ306" s="149"/>
      <c r="AR306" s="150"/>
      <c r="AS306" s="195">
        <f>ROUND(ROUND(ROUND(I299*S306,0)*$U$296,0)*AM306,0)-AO304</f>
        <v>206</v>
      </c>
      <c r="AT306" s="14"/>
    </row>
    <row r="307" spans="1:46" ht="17.2" customHeight="1" x14ac:dyDescent="0.3">
      <c r="A307" s="10">
        <v>21</v>
      </c>
      <c r="B307" s="12" t="s">
        <v>563</v>
      </c>
      <c r="C307" s="51" t="s">
        <v>2235</v>
      </c>
      <c r="D307" s="129"/>
      <c r="E307" s="130"/>
      <c r="F307" s="129"/>
      <c r="G307" s="130"/>
      <c r="H307" s="243" t="s">
        <v>884</v>
      </c>
      <c r="I307" s="239"/>
      <c r="J307" s="239"/>
      <c r="K307" s="239"/>
      <c r="L307" s="240"/>
      <c r="M307" s="34"/>
      <c r="N307" s="76"/>
      <c r="O307" s="76"/>
      <c r="P307" s="76"/>
      <c r="Q307" s="76"/>
      <c r="R307" s="76"/>
      <c r="S307" s="76"/>
      <c r="T307" s="103"/>
      <c r="U307" s="107"/>
      <c r="V307" s="112"/>
      <c r="W307" s="9"/>
      <c r="X307" s="30"/>
      <c r="Y307" s="105"/>
      <c r="Z307" s="63"/>
      <c r="AA307" s="7"/>
      <c r="AB307" s="34"/>
      <c r="AC307" s="34"/>
      <c r="AD307" s="53"/>
      <c r="AE307" s="53"/>
      <c r="AF307" s="34"/>
      <c r="AG307" s="34"/>
      <c r="AH307" s="34"/>
      <c r="AI307" s="34"/>
      <c r="AJ307" s="34"/>
      <c r="AK307" s="34"/>
      <c r="AL307" s="53"/>
      <c r="AM307" s="290"/>
      <c r="AN307" s="290"/>
      <c r="AO307" s="127"/>
      <c r="AP307" s="127"/>
      <c r="AQ307" s="127"/>
      <c r="AR307" s="128"/>
      <c r="AS307" s="178">
        <f>ROUND(I311*$U$296,0)</f>
        <v>419</v>
      </c>
      <c r="AT307" s="82"/>
    </row>
    <row r="308" spans="1:46" ht="17.2" customHeight="1" x14ac:dyDescent="0.3">
      <c r="A308" s="183">
        <v>21</v>
      </c>
      <c r="B308" s="184" t="s">
        <v>564</v>
      </c>
      <c r="C308" s="185" t="s">
        <v>2234</v>
      </c>
      <c r="D308" s="129"/>
      <c r="E308" s="130"/>
      <c r="F308" s="129"/>
      <c r="G308" s="130"/>
      <c r="H308" s="262"/>
      <c r="I308" s="241"/>
      <c r="J308" s="241"/>
      <c r="K308" s="241"/>
      <c r="L308" s="242"/>
      <c r="M308" s="140"/>
      <c r="N308" s="140"/>
      <c r="O308" s="140"/>
      <c r="P308" s="140"/>
      <c r="Q308" s="140"/>
      <c r="R308" s="140"/>
      <c r="S308" s="140"/>
      <c r="T308" s="83"/>
      <c r="U308" s="107"/>
      <c r="V308" s="112"/>
      <c r="W308" s="310" t="s">
        <v>871</v>
      </c>
      <c r="X308" s="311"/>
      <c r="Y308" s="311"/>
      <c r="Z308" s="311"/>
      <c r="AA308" s="311"/>
      <c r="AB308" s="313" t="s">
        <v>870</v>
      </c>
      <c r="AC308" s="314"/>
      <c r="AD308" s="314"/>
      <c r="AE308" s="314"/>
      <c r="AF308" s="314"/>
      <c r="AG308" s="314"/>
      <c r="AH308" s="314"/>
      <c r="AI308" s="314"/>
      <c r="AJ308" s="314"/>
      <c r="AK308" s="314"/>
      <c r="AL308" s="187" t="s">
        <v>810</v>
      </c>
      <c r="AM308" s="317">
        <f>AM305</f>
        <v>0.7</v>
      </c>
      <c r="AN308" s="317"/>
      <c r="AO308" s="188"/>
      <c r="AP308" s="188"/>
      <c r="AQ308" s="188"/>
      <c r="AR308" s="189"/>
      <c r="AS308" s="190">
        <f>ROUND(ROUND(I311*$U$296,0)*AM308,0)</f>
        <v>293</v>
      </c>
      <c r="AT308" s="82"/>
    </row>
    <row r="309" spans="1:46" ht="17.2" customHeight="1" x14ac:dyDescent="0.3">
      <c r="A309" s="183">
        <v>21</v>
      </c>
      <c r="B309" s="184" t="s">
        <v>565</v>
      </c>
      <c r="C309" s="185" t="s">
        <v>2233</v>
      </c>
      <c r="D309" s="129"/>
      <c r="E309" s="130"/>
      <c r="F309" s="129"/>
      <c r="G309" s="130"/>
      <c r="H309" s="134"/>
      <c r="I309" s="135"/>
      <c r="J309" s="135"/>
      <c r="K309" s="135"/>
      <c r="L309" s="136"/>
      <c r="M309" s="140"/>
      <c r="N309" s="140"/>
      <c r="O309" s="140"/>
      <c r="P309" s="140"/>
      <c r="Q309" s="140"/>
      <c r="R309" s="140"/>
      <c r="S309" s="140"/>
      <c r="T309" s="83"/>
      <c r="U309" s="107"/>
      <c r="V309" s="112"/>
      <c r="W309" s="310"/>
      <c r="X309" s="311"/>
      <c r="Y309" s="311"/>
      <c r="Z309" s="311"/>
      <c r="AA309" s="311"/>
      <c r="AB309" s="313" t="s">
        <v>868</v>
      </c>
      <c r="AC309" s="314"/>
      <c r="AD309" s="314"/>
      <c r="AE309" s="314"/>
      <c r="AF309" s="314"/>
      <c r="AG309" s="314"/>
      <c r="AH309" s="314"/>
      <c r="AI309" s="314"/>
      <c r="AJ309" s="314"/>
      <c r="AK309" s="314"/>
      <c r="AL309" s="187" t="s">
        <v>810</v>
      </c>
      <c r="AM309" s="317">
        <f>AM306</f>
        <v>0.5</v>
      </c>
      <c r="AN309" s="317"/>
      <c r="AO309" s="188"/>
      <c r="AP309" s="188"/>
      <c r="AQ309" s="188"/>
      <c r="AR309" s="189"/>
      <c r="AS309" s="190">
        <f>ROUND(ROUND(I311*$U$296,0)*AM309,0)</f>
        <v>210</v>
      </c>
      <c r="AT309" s="82"/>
    </row>
    <row r="310" spans="1:46" ht="17.2" customHeight="1" x14ac:dyDescent="0.3">
      <c r="A310" s="10">
        <v>21</v>
      </c>
      <c r="B310" s="12" t="s">
        <v>566</v>
      </c>
      <c r="C310" s="51" t="s">
        <v>2232</v>
      </c>
      <c r="D310" s="129"/>
      <c r="E310" s="130"/>
      <c r="F310" s="129"/>
      <c r="G310" s="130"/>
      <c r="H310" s="44"/>
      <c r="I310" s="2"/>
      <c r="J310" s="2"/>
      <c r="K310" s="140"/>
      <c r="L310" s="83"/>
      <c r="M310" s="239" t="s">
        <v>837</v>
      </c>
      <c r="N310" s="239"/>
      <c r="O310" s="239"/>
      <c r="P310" s="239"/>
      <c r="Q310" s="239"/>
      <c r="R310" s="239"/>
      <c r="S310" s="239"/>
      <c r="T310" s="240"/>
      <c r="U310" s="107"/>
      <c r="V310" s="112"/>
      <c r="W310" s="46"/>
      <c r="X310" s="47"/>
      <c r="Y310" s="7"/>
      <c r="Z310" s="7"/>
      <c r="AA310" s="7"/>
      <c r="AB310" s="7"/>
      <c r="AC310" s="7"/>
      <c r="AD310" s="59"/>
      <c r="AE310" s="59"/>
      <c r="AF310" s="7"/>
      <c r="AG310" s="7"/>
      <c r="AH310" s="7"/>
      <c r="AI310" s="7"/>
      <c r="AJ310" s="7"/>
      <c r="AK310" s="7"/>
      <c r="AL310" s="53"/>
      <c r="AM310" s="290"/>
      <c r="AN310" s="290"/>
      <c r="AO310" s="127"/>
      <c r="AP310" s="127"/>
      <c r="AQ310" s="127"/>
      <c r="AR310" s="128"/>
      <c r="AS310" s="178">
        <f>ROUND(ROUND(I311*S312,0)*$U$296,0)</f>
        <v>405</v>
      </c>
      <c r="AT310" s="82"/>
    </row>
    <row r="311" spans="1:46" ht="17.2" customHeight="1" x14ac:dyDescent="0.3">
      <c r="A311" s="183">
        <v>21</v>
      </c>
      <c r="B311" s="184" t="s">
        <v>567</v>
      </c>
      <c r="C311" s="185" t="s">
        <v>2231</v>
      </c>
      <c r="D311" s="129"/>
      <c r="E311" s="130"/>
      <c r="F311" s="129"/>
      <c r="G311" s="130"/>
      <c r="H311" s="44"/>
      <c r="I311" s="295">
        <f>'5療養介護(基本)'!I46</f>
        <v>838</v>
      </c>
      <c r="J311" s="295"/>
      <c r="K311" s="2" t="s">
        <v>809</v>
      </c>
      <c r="L311" s="43"/>
      <c r="M311" s="241"/>
      <c r="N311" s="241"/>
      <c r="O311" s="241"/>
      <c r="P311" s="241"/>
      <c r="Q311" s="241"/>
      <c r="R311" s="241"/>
      <c r="S311" s="241"/>
      <c r="T311" s="242"/>
      <c r="U311" s="107"/>
      <c r="V311" s="112"/>
      <c r="W311" s="310" t="s">
        <v>871</v>
      </c>
      <c r="X311" s="311"/>
      <c r="Y311" s="311"/>
      <c r="Z311" s="311"/>
      <c r="AA311" s="311"/>
      <c r="AB311" s="313" t="s">
        <v>870</v>
      </c>
      <c r="AC311" s="314"/>
      <c r="AD311" s="314"/>
      <c r="AE311" s="314"/>
      <c r="AF311" s="314"/>
      <c r="AG311" s="314"/>
      <c r="AH311" s="314"/>
      <c r="AI311" s="314"/>
      <c r="AJ311" s="314"/>
      <c r="AK311" s="314"/>
      <c r="AL311" s="187" t="s">
        <v>810</v>
      </c>
      <c r="AM311" s="317">
        <f>AM308</f>
        <v>0.7</v>
      </c>
      <c r="AN311" s="317"/>
      <c r="AO311" s="188"/>
      <c r="AP311" s="188"/>
      <c r="AQ311" s="188"/>
      <c r="AR311" s="189"/>
      <c r="AS311" s="190">
        <f>ROUND(ROUND(ROUND(I311*S312,0)*$U$296,0)*AM311,0)</f>
        <v>284</v>
      </c>
      <c r="AT311" s="82"/>
    </row>
    <row r="312" spans="1:46" ht="17.2" customHeight="1" x14ac:dyDescent="0.3">
      <c r="A312" s="183">
        <v>21</v>
      </c>
      <c r="B312" s="184" t="s">
        <v>568</v>
      </c>
      <c r="C312" s="185" t="s">
        <v>2230</v>
      </c>
      <c r="D312" s="129"/>
      <c r="E312" s="130"/>
      <c r="F312" s="129"/>
      <c r="G312" s="130"/>
      <c r="H312" s="44"/>
      <c r="I312" s="2"/>
      <c r="J312" s="2"/>
      <c r="K312" s="2"/>
      <c r="L312" s="43"/>
      <c r="M312" s="11"/>
      <c r="N312" s="11"/>
      <c r="O312" s="11"/>
      <c r="P312" s="11"/>
      <c r="Q312" s="11"/>
      <c r="R312" s="126" t="s">
        <v>810</v>
      </c>
      <c r="S312" s="236">
        <f>S306</f>
        <v>0.96499999999999997</v>
      </c>
      <c r="T312" s="237"/>
      <c r="U312" s="107"/>
      <c r="V312" s="112"/>
      <c r="W312" s="310"/>
      <c r="X312" s="311"/>
      <c r="Y312" s="311"/>
      <c r="Z312" s="311"/>
      <c r="AA312" s="311"/>
      <c r="AB312" s="313" t="s">
        <v>868</v>
      </c>
      <c r="AC312" s="314"/>
      <c r="AD312" s="314"/>
      <c r="AE312" s="314"/>
      <c r="AF312" s="314"/>
      <c r="AG312" s="314"/>
      <c r="AH312" s="314"/>
      <c r="AI312" s="314"/>
      <c r="AJ312" s="314"/>
      <c r="AK312" s="314"/>
      <c r="AL312" s="187" t="s">
        <v>810</v>
      </c>
      <c r="AM312" s="317">
        <f>AM309</f>
        <v>0.5</v>
      </c>
      <c r="AN312" s="317"/>
      <c r="AO312" s="191"/>
      <c r="AP312" s="191"/>
      <c r="AQ312" s="191"/>
      <c r="AR312" s="192"/>
      <c r="AS312" s="190">
        <f>ROUND(ROUND(ROUND(I311*S312,0)*$U$296,0)*AM312,0)</f>
        <v>203</v>
      </c>
      <c r="AT312" s="82"/>
    </row>
    <row r="313" spans="1:46" ht="17.2" customHeight="1" x14ac:dyDescent="0.3">
      <c r="A313" s="10">
        <v>21</v>
      </c>
      <c r="B313" s="12" t="s">
        <v>569</v>
      </c>
      <c r="C313" s="51" t="s">
        <v>2229</v>
      </c>
      <c r="D313" s="129"/>
      <c r="E313" s="130"/>
      <c r="F313" s="129"/>
      <c r="G313" s="130"/>
      <c r="H313" s="129"/>
      <c r="I313" s="130"/>
      <c r="J313" s="130"/>
      <c r="K313" s="130"/>
      <c r="L313" s="131"/>
      <c r="M313" s="34"/>
      <c r="N313" s="76"/>
      <c r="O313" s="76"/>
      <c r="P313" s="76"/>
      <c r="Q313" s="76"/>
      <c r="R313" s="76"/>
      <c r="S313" s="76"/>
      <c r="T313" s="103"/>
      <c r="U313" s="107"/>
      <c r="V313" s="112"/>
      <c r="W313" s="9"/>
      <c r="X313" s="30"/>
      <c r="Y313" s="105"/>
      <c r="Z313" s="63"/>
      <c r="AA313" s="7"/>
      <c r="AB313" s="34"/>
      <c r="AC313" s="34"/>
      <c r="AD313" s="53"/>
      <c r="AE313" s="53"/>
      <c r="AF313" s="34"/>
      <c r="AG313" s="34"/>
      <c r="AH313" s="34"/>
      <c r="AI313" s="34"/>
      <c r="AJ313" s="34"/>
      <c r="AK313" s="34"/>
      <c r="AL313" s="59"/>
      <c r="AM313" s="249"/>
      <c r="AN313" s="250"/>
      <c r="AO313" s="241" t="s">
        <v>877</v>
      </c>
      <c r="AP313" s="241"/>
      <c r="AQ313" s="241"/>
      <c r="AR313" s="242"/>
      <c r="AS313" s="167">
        <f>ROUND(I311*$U$296,0)-AO316</f>
        <v>414</v>
      </c>
      <c r="AT313" s="82"/>
    </row>
    <row r="314" spans="1:46" ht="17.2" customHeight="1" x14ac:dyDescent="0.3">
      <c r="A314" s="183">
        <v>21</v>
      </c>
      <c r="B314" s="184" t="s">
        <v>570</v>
      </c>
      <c r="C314" s="185" t="s">
        <v>2228</v>
      </c>
      <c r="D314" s="129"/>
      <c r="E314" s="130"/>
      <c r="F314" s="129"/>
      <c r="G314" s="130"/>
      <c r="H314" s="129"/>
      <c r="I314" s="130"/>
      <c r="J314" s="130"/>
      <c r="K314" s="130"/>
      <c r="L314" s="131"/>
      <c r="M314" s="140"/>
      <c r="N314" s="140"/>
      <c r="O314" s="140"/>
      <c r="P314" s="140"/>
      <c r="Q314" s="140"/>
      <c r="R314" s="140"/>
      <c r="S314" s="140"/>
      <c r="T314" s="83"/>
      <c r="U314" s="107"/>
      <c r="V314" s="112"/>
      <c r="W314" s="310" t="s">
        <v>871</v>
      </c>
      <c r="X314" s="311"/>
      <c r="Y314" s="311"/>
      <c r="Z314" s="311"/>
      <c r="AA314" s="312"/>
      <c r="AB314" s="313" t="s">
        <v>870</v>
      </c>
      <c r="AC314" s="314"/>
      <c r="AD314" s="314"/>
      <c r="AE314" s="314"/>
      <c r="AF314" s="314"/>
      <c r="AG314" s="314"/>
      <c r="AH314" s="314"/>
      <c r="AI314" s="314"/>
      <c r="AJ314" s="314"/>
      <c r="AK314" s="314"/>
      <c r="AL314" s="193" t="s">
        <v>810</v>
      </c>
      <c r="AM314" s="315">
        <f>AM311</f>
        <v>0.7</v>
      </c>
      <c r="AN314" s="316"/>
      <c r="AO314" s="262"/>
      <c r="AP314" s="241"/>
      <c r="AQ314" s="241"/>
      <c r="AR314" s="242"/>
      <c r="AS314" s="195">
        <f>ROUND(ROUND(I311*$U$296,0)*AM314,0)-AO316</f>
        <v>288</v>
      </c>
      <c r="AT314" s="82"/>
    </row>
    <row r="315" spans="1:46" ht="17.2" customHeight="1" x14ac:dyDescent="0.3">
      <c r="A315" s="183">
        <v>21</v>
      </c>
      <c r="B315" s="184" t="s">
        <v>571</v>
      </c>
      <c r="C315" s="185" t="s">
        <v>2227</v>
      </c>
      <c r="D315" s="129"/>
      <c r="E315" s="130"/>
      <c r="F315" s="129"/>
      <c r="G315" s="130"/>
      <c r="H315" s="134"/>
      <c r="I315" s="135"/>
      <c r="J315" s="135"/>
      <c r="K315" s="135"/>
      <c r="L315" s="136"/>
      <c r="M315" s="140"/>
      <c r="N315" s="140"/>
      <c r="O315" s="140"/>
      <c r="P315" s="140"/>
      <c r="Q315" s="140"/>
      <c r="R315" s="140"/>
      <c r="S315" s="140"/>
      <c r="T315" s="83"/>
      <c r="U315" s="107"/>
      <c r="V315" s="112"/>
      <c r="W315" s="310"/>
      <c r="X315" s="311"/>
      <c r="Y315" s="311"/>
      <c r="Z315" s="311"/>
      <c r="AA315" s="312"/>
      <c r="AB315" s="313" t="s">
        <v>868</v>
      </c>
      <c r="AC315" s="314"/>
      <c r="AD315" s="314"/>
      <c r="AE315" s="314"/>
      <c r="AF315" s="314"/>
      <c r="AG315" s="314"/>
      <c r="AH315" s="314"/>
      <c r="AI315" s="314"/>
      <c r="AJ315" s="314"/>
      <c r="AK315" s="314"/>
      <c r="AL315" s="187" t="s">
        <v>810</v>
      </c>
      <c r="AM315" s="317">
        <f>AM312</f>
        <v>0.5</v>
      </c>
      <c r="AN315" s="318"/>
      <c r="AO315" s="134"/>
      <c r="AP315" s="130"/>
      <c r="AQ315" s="130"/>
      <c r="AR315" s="131"/>
      <c r="AS315" s="195">
        <f>ROUND(ROUND(I311*$U$296,0)*AM315,0)-AO316</f>
        <v>205</v>
      </c>
      <c r="AT315" s="82"/>
    </row>
    <row r="316" spans="1:46" ht="17.2" customHeight="1" x14ac:dyDescent="0.3">
      <c r="A316" s="10">
        <v>21</v>
      </c>
      <c r="B316" s="12" t="s">
        <v>572</v>
      </c>
      <c r="C316" s="51" t="s">
        <v>2226</v>
      </c>
      <c r="D316" s="129"/>
      <c r="E316" s="130"/>
      <c r="F316" s="129"/>
      <c r="G316" s="130"/>
      <c r="H316" s="44"/>
      <c r="I316" s="2"/>
      <c r="J316" s="36"/>
      <c r="K316" s="36"/>
      <c r="L316" s="43"/>
      <c r="M316" s="239" t="s">
        <v>837</v>
      </c>
      <c r="N316" s="239"/>
      <c r="O316" s="239"/>
      <c r="P316" s="239"/>
      <c r="Q316" s="239"/>
      <c r="R316" s="239"/>
      <c r="S316" s="239"/>
      <c r="T316" s="240"/>
      <c r="U316" s="107"/>
      <c r="V316" s="112"/>
      <c r="W316" s="46"/>
      <c r="X316" s="47"/>
      <c r="Y316" s="7"/>
      <c r="Z316" s="7"/>
      <c r="AA316" s="7"/>
      <c r="AB316" s="7"/>
      <c r="AC316" s="7"/>
      <c r="AD316" s="59"/>
      <c r="AE316" s="59"/>
      <c r="AF316" s="7"/>
      <c r="AG316" s="7"/>
      <c r="AH316" s="7"/>
      <c r="AI316" s="7"/>
      <c r="AJ316" s="7"/>
      <c r="AK316" s="7"/>
      <c r="AL316" s="59"/>
      <c r="AM316" s="249"/>
      <c r="AN316" s="250"/>
      <c r="AO316" s="36">
        <f>AO304</f>
        <v>5</v>
      </c>
      <c r="AP316" s="69" t="s">
        <v>873</v>
      </c>
      <c r="AQ316" s="130"/>
      <c r="AR316" s="131"/>
      <c r="AS316" s="167">
        <f>ROUND(ROUND(I311*S318,0)*$U$296,0)-AO316</f>
        <v>400</v>
      </c>
      <c r="AT316" s="82"/>
    </row>
    <row r="317" spans="1:46" ht="17.2" customHeight="1" x14ac:dyDescent="0.3">
      <c r="A317" s="183">
        <v>21</v>
      </c>
      <c r="B317" s="184" t="s">
        <v>573</v>
      </c>
      <c r="C317" s="185" t="s">
        <v>2225</v>
      </c>
      <c r="D317" s="129"/>
      <c r="E317" s="130"/>
      <c r="F317" s="129"/>
      <c r="G317" s="130"/>
      <c r="H317" s="44"/>
      <c r="I317" s="2"/>
      <c r="J317" s="2"/>
      <c r="K317" s="2"/>
      <c r="L317" s="43"/>
      <c r="M317" s="241"/>
      <c r="N317" s="241"/>
      <c r="O317" s="241"/>
      <c r="P317" s="241"/>
      <c r="Q317" s="241"/>
      <c r="R317" s="241"/>
      <c r="S317" s="241"/>
      <c r="T317" s="242"/>
      <c r="U317" s="107"/>
      <c r="V317" s="112"/>
      <c r="W317" s="310" t="s">
        <v>871</v>
      </c>
      <c r="X317" s="311"/>
      <c r="Y317" s="311"/>
      <c r="Z317" s="311"/>
      <c r="AA317" s="312"/>
      <c r="AB317" s="313" t="s">
        <v>870</v>
      </c>
      <c r="AC317" s="314"/>
      <c r="AD317" s="314"/>
      <c r="AE317" s="314"/>
      <c r="AF317" s="314"/>
      <c r="AG317" s="314"/>
      <c r="AH317" s="314"/>
      <c r="AI317" s="314"/>
      <c r="AJ317" s="314"/>
      <c r="AK317" s="314"/>
      <c r="AL317" s="193" t="s">
        <v>810</v>
      </c>
      <c r="AM317" s="315">
        <f>AM314</f>
        <v>0.7</v>
      </c>
      <c r="AN317" s="316"/>
      <c r="AO317" s="44"/>
      <c r="AP317" s="130"/>
      <c r="AQ317" s="130"/>
      <c r="AR317" s="131"/>
      <c r="AS317" s="195">
        <f>ROUND(ROUND(ROUND(I311*S318,0)*$U$296,0)*AM317,0)-AO316</f>
        <v>279</v>
      </c>
      <c r="AT317" s="82"/>
    </row>
    <row r="318" spans="1:46" ht="17.2" customHeight="1" x14ac:dyDescent="0.3">
      <c r="A318" s="183">
        <v>21</v>
      </c>
      <c r="B318" s="184" t="s">
        <v>574</v>
      </c>
      <c r="C318" s="185" t="s">
        <v>2224</v>
      </c>
      <c r="D318" s="148"/>
      <c r="E318" s="149"/>
      <c r="F318" s="148"/>
      <c r="G318" s="149"/>
      <c r="H318" s="42"/>
      <c r="I318" s="8"/>
      <c r="J318" s="8"/>
      <c r="K318" s="8"/>
      <c r="L318" s="20"/>
      <c r="M318" s="11"/>
      <c r="N318" s="11"/>
      <c r="O318" s="11"/>
      <c r="P318" s="11"/>
      <c r="Q318" s="11"/>
      <c r="R318" s="126" t="s">
        <v>810</v>
      </c>
      <c r="S318" s="236">
        <f>S312</f>
        <v>0.96499999999999997</v>
      </c>
      <c r="T318" s="237"/>
      <c r="U318" s="111"/>
      <c r="V318" s="110"/>
      <c r="W318" s="319"/>
      <c r="X318" s="320"/>
      <c r="Y318" s="320"/>
      <c r="Z318" s="320"/>
      <c r="AA318" s="321"/>
      <c r="AB318" s="313" t="s">
        <v>868</v>
      </c>
      <c r="AC318" s="314"/>
      <c r="AD318" s="314"/>
      <c r="AE318" s="314"/>
      <c r="AF318" s="314"/>
      <c r="AG318" s="314"/>
      <c r="AH318" s="314"/>
      <c r="AI318" s="314"/>
      <c r="AJ318" s="314"/>
      <c r="AK318" s="314"/>
      <c r="AL318" s="194" t="s">
        <v>810</v>
      </c>
      <c r="AM318" s="322">
        <f>AM315</f>
        <v>0.5</v>
      </c>
      <c r="AN318" s="323"/>
      <c r="AO318" s="42"/>
      <c r="AP318" s="149"/>
      <c r="AQ318" s="149"/>
      <c r="AR318" s="150"/>
      <c r="AS318" s="196">
        <f>ROUND(ROUND(ROUND(I311*S318,0)*$U$296,0)*AM318,0)-AO316</f>
        <v>198</v>
      </c>
      <c r="AT318" s="81"/>
    </row>
    <row r="319" spans="1:46" ht="17.2" customHeight="1" x14ac:dyDescent="0.3">
      <c r="A319" s="10">
        <v>21</v>
      </c>
      <c r="B319" s="12" t="s">
        <v>575</v>
      </c>
      <c r="C319" s="5" t="s">
        <v>2223</v>
      </c>
      <c r="D319" s="265" t="s">
        <v>975</v>
      </c>
      <c r="E319" s="266"/>
      <c r="F319" s="263" t="s">
        <v>1098</v>
      </c>
      <c r="G319" s="298"/>
      <c r="H319" s="243" t="s">
        <v>923</v>
      </c>
      <c r="I319" s="239"/>
      <c r="J319" s="239"/>
      <c r="K319" s="239"/>
      <c r="L319" s="240"/>
      <c r="M319" s="34"/>
      <c r="N319" s="76"/>
      <c r="O319" s="76"/>
      <c r="P319" s="76"/>
      <c r="Q319" s="76"/>
      <c r="R319" s="76"/>
      <c r="S319" s="76"/>
      <c r="T319" s="103"/>
      <c r="U319" s="304" t="s">
        <v>2048</v>
      </c>
      <c r="V319" s="306" t="s">
        <v>2047</v>
      </c>
      <c r="W319" s="9"/>
      <c r="X319" s="30"/>
      <c r="Y319" s="105"/>
      <c r="Z319" s="63"/>
      <c r="AA319" s="7"/>
      <c r="AB319" s="34"/>
      <c r="AC319" s="34"/>
      <c r="AD319" s="53"/>
      <c r="AE319" s="53"/>
      <c r="AF319" s="34"/>
      <c r="AG319" s="34"/>
      <c r="AH319" s="34"/>
      <c r="AI319" s="34"/>
      <c r="AJ319" s="34"/>
      <c r="AK319" s="34"/>
      <c r="AL319" s="53"/>
      <c r="AM319" s="290"/>
      <c r="AN319" s="290"/>
      <c r="AO319" s="127"/>
      <c r="AP319" s="127"/>
      <c r="AQ319" s="127"/>
      <c r="AR319" s="128"/>
      <c r="AS319" s="178">
        <f>ROUND(I323*$U$344,0)</f>
        <v>345</v>
      </c>
      <c r="AT319" s="14" t="s">
        <v>824</v>
      </c>
    </row>
    <row r="320" spans="1:46" ht="17.2" customHeight="1" x14ac:dyDescent="0.3">
      <c r="A320" s="197">
        <v>21</v>
      </c>
      <c r="B320" s="184" t="s">
        <v>576</v>
      </c>
      <c r="C320" s="185" t="s">
        <v>2222</v>
      </c>
      <c r="D320" s="265"/>
      <c r="E320" s="266"/>
      <c r="F320" s="265"/>
      <c r="G320" s="299"/>
      <c r="H320" s="262"/>
      <c r="I320" s="241"/>
      <c r="J320" s="241"/>
      <c r="K320" s="241"/>
      <c r="L320" s="242"/>
      <c r="M320" s="140"/>
      <c r="N320" s="140"/>
      <c r="O320" s="140"/>
      <c r="P320" s="140"/>
      <c r="Q320" s="140"/>
      <c r="R320" s="140"/>
      <c r="S320" s="140"/>
      <c r="T320" s="83"/>
      <c r="U320" s="305"/>
      <c r="V320" s="307"/>
      <c r="W320" s="310" t="s">
        <v>871</v>
      </c>
      <c r="X320" s="311"/>
      <c r="Y320" s="311"/>
      <c r="Z320" s="311"/>
      <c r="AA320" s="311"/>
      <c r="AB320" s="313" t="s">
        <v>870</v>
      </c>
      <c r="AC320" s="314"/>
      <c r="AD320" s="314"/>
      <c r="AE320" s="314"/>
      <c r="AF320" s="314"/>
      <c r="AG320" s="314"/>
      <c r="AH320" s="314"/>
      <c r="AI320" s="314"/>
      <c r="AJ320" s="314"/>
      <c r="AK320" s="314"/>
      <c r="AL320" s="187" t="s">
        <v>810</v>
      </c>
      <c r="AM320" s="317">
        <f>AM317</f>
        <v>0.7</v>
      </c>
      <c r="AN320" s="317"/>
      <c r="AO320" s="188"/>
      <c r="AP320" s="188"/>
      <c r="AQ320" s="188"/>
      <c r="AR320" s="189"/>
      <c r="AS320" s="190">
        <f>ROUND(ROUND(I323*$U$344,0)*AM320,0)</f>
        <v>242</v>
      </c>
      <c r="AT320" s="82"/>
    </row>
    <row r="321" spans="1:46" ht="17.2" customHeight="1" x14ac:dyDescent="0.3">
      <c r="A321" s="183">
        <v>21</v>
      </c>
      <c r="B321" s="184" t="s">
        <v>577</v>
      </c>
      <c r="C321" s="185" t="s">
        <v>2221</v>
      </c>
      <c r="D321" s="265"/>
      <c r="E321" s="266"/>
      <c r="F321" s="265"/>
      <c r="G321" s="299"/>
      <c r="H321" s="134"/>
      <c r="I321" s="135"/>
      <c r="J321" s="135"/>
      <c r="K321" s="135"/>
      <c r="L321" s="136"/>
      <c r="M321" s="140"/>
      <c r="N321" s="140"/>
      <c r="O321" s="140"/>
      <c r="P321" s="140"/>
      <c r="Q321" s="140"/>
      <c r="R321" s="140"/>
      <c r="S321" s="140"/>
      <c r="T321" s="83"/>
      <c r="U321" s="305"/>
      <c r="V321" s="307"/>
      <c r="W321" s="310"/>
      <c r="X321" s="311"/>
      <c r="Y321" s="311"/>
      <c r="Z321" s="311"/>
      <c r="AA321" s="311"/>
      <c r="AB321" s="313" t="s">
        <v>868</v>
      </c>
      <c r="AC321" s="314"/>
      <c r="AD321" s="314"/>
      <c r="AE321" s="314"/>
      <c r="AF321" s="314"/>
      <c r="AG321" s="314"/>
      <c r="AH321" s="314"/>
      <c r="AI321" s="314"/>
      <c r="AJ321" s="314"/>
      <c r="AK321" s="314"/>
      <c r="AL321" s="187" t="s">
        <v>810</v>
      </c>
      <c r="AM321" s="317">
        <f>AM318</f>
        <v>0.5</v>
      </c>
      <c r="AN321" s="317"/>
      <c r="AO321" s="188"/>
      <c r="AP321" s="188"/>
      <c r="AQ321" s="188"/>
      <c r="AR321" s="189"/>
      <c r="AS321" s="190">
        <f>ROUND(ROUND(I323*$U$344,0)*AM321,0)</f>
        <v>173</v>
      </c>
      <c r="AT321" s="82"/>
    </row>
    <row r="322" spans="1:46" ht="17.2" customHeight="1" x14ac:dyDescent="0.3">
      <c r="A322" s="10">
        <v>21</v>
      </c>
      <c r="B322" s="12" t="s">
        <v>578</v>
      </c>
      <c r="C322" s="51" t="s">
        <v>2220</v>
      </c>
      <c r="D322" s="265"/>
      <c r="E322" s="266"/>
      <c r="F322" s="265"/>
      <c r="G322" s="299"/>
      <c r="H322" s="44"/>
      <c r="I322" s="2"/>
      <c r="J322" s="2"/>
      <c r="K322" s="140"/>
      <c r="L322" s="83"/>
      <c r="M322" s="239" t="s">
        <v>837</v>
      </c>
      <c r="N322" s="239"/>
      <c r="O322" s="239"/>
      <c r="P322" s="239"/>
      <c r="Q322" s="239"/>
      <c r="R322" s="239"/>
      <c r="S322" s="239"/>
      <c r="T322" s="240"/>
      <c r="U322" s="305"/>
      <c r="V322" s="307"/>
      <c r="W322" s="46"/>
      <c r="X322" s="47"/>
      <c r="Y322" s="7"/>
      <c r="Z322" s="7"/>
      <c r="AA322" s="7"/>
      <c r="AB322" s="7"/>
      <c r="AC322" s="7"/>
      <c r="AD322" s="59"/>
      <c r="AE322" s="59"/>
      <c r="AF322" s="7"/>
      <c r="AG322" s="7"/>
      <c r="AH322" s="7"/>
      <c r="AI322" s="7"/>
      <c r="AJ322" s="7"/>
      <c r="AK322" s="7"/>
      <c r="AL322" s="53"/>
      <c r="AM322" s="290"/>
      <c r="AN322" s="290"/>
      <c r="AO322" s="127"/>
      <c r="AP322" s="127"/>
      <c r="AQ322" s="127"/>
      <c r="AR322" s="128"/>
      <c r="AS322" s="178">
        <f>ROUND(ROUND(I323*S324,0)*$U$344,0)</f>
        <v>333</v>
      </c>
      <c r="AT322" s="82"/>
    </row>
    <row r="323" spans="1:46" ht="17.2" customHeight="1" x14ac:dyDescent="0.3">
      <c r="A323" s="183">
        <v>21</v>
      </c>
      <c r="B323" s="184" t="s">
        <v>579</v>
      </c>
      <c r="C323" s="185" t="s">
        <v>2219</v>
      </c>
      <c r="D323" s="265"/>
      <c r="E323" s="266"/>
      <c r="F323" s="265"/>
      <c r="G323" s="299"/>
      <c r="H323" s="44"/>
      <c r="I323" s="295">
        <f>'5療養介護(基本)'!I58</f>
        <v>690</v>
      </c>
      <c r="J323" s="295"/>
      <c r="K323" s="2" t="s">
        <v>809</v>
      </c>
      <c r="L323" s="43"/>
      <c r="M323" s="241"/>
      <c r="N323" s="241"/>
      <c r="O323" s="241"/>
      <c r="P323" s="241"/>
      <c r="Q323" s="241"/>
      <c r="R323" s="241"/>
      <c r="S323" s="241"/>
      <c r="T323" s="242"/>
      <c r="U323" s="305"/>
      <c r="V323" s="307"/>
      <c r="W323" s="310" t="s">
        <v>871</v>
      </c>
      <c r="X323" s="311"/>
      <c r="Y323" s="311"/>
      <c r="Z323" s="311"/>
      <c r="AA323" s="311"/>
      <c r="AB323" s="313" t="s">
        <v>870</v>
      </c>
      <c r="AC323" s="314"/>
      <c r="AD323" s="314"/>
      <c r="AE323" s="314"/>
      <c r="AF323" s="314"/>
      <c r="AG323" s="314"/>
      <c r="AH323" s="314"/>
      <c r="AI323" s="314"/>
      <c r="AJ323" s="314"/>
      <c r="AK323" s="314"/>
      <c r="AL323" s="187" t="s">
        <v>810</v>
      </c>
      <c r="AM323" s="317">
        <f>AM320</f>
        <v>0.7</v>
      </c>
      <c r="AN323" s="317"/>
      <c r="AO323" s="188"/>
      <c r="AP323" s="188"/>
      <c r="AQ323" s="188"/>
      <c r="AR323" s="189"/>
      <c r="AS323" s="190">
        <f>ROUND(ROUND(ROUND(I323*S324,0)*$U$344,0)*AM323,0)</f>
        <v>233</v>
      </c>
      <c r="AT323" s="82"/>
    </row>
    <row r="324" spans="1:46" ht="17.2" customHeight="1" x14ac:dyDescent="0.3">
      <c r="A324" s="183">
        <v>21</v>
      </c>
      <c r="B324" s="184" t="s">
        <v>580</v>
      </c>
      <c r="C324" s="185" t="s">
        <v>2218</v>
      </c>
      <c r="D324" s="265"/>
      <c r="E324" s="266"/>
      <c r="F324" s="265"/>
      <c r="G324" s="299"/>
      <c r="H324" s="44"/>
      <c r="I324" s="2"/>
      <c r="J324" s="2"/>
      <c r="K324" s="2"/>
      <c r="L324" s="43"/>
      <c r="M324" s="11"/>
      <c r="N324" s="11"/>
      <c r="O324" s="11"/>
      <c r="P324" s="11"/>
      <c r="Q324" s="11"/>
      <c r="R324" s="126" t="s">
        <v>810</v>
      </c>
      <c r="S324" s="236">
        <f>S318</f>
        <v>0.96499999999999997</v>
      </c>
      <c r="T324" s="237"/>
      <c r="U324" s="305"/>
      <c r="V324" s="307"/>
      <c r="W324" s="310"/>
      <c r="X324" s="311"/>
      <c r="Y324" s="311"/>
      <c r="Z324" s="311"/>
      <c r="AA324" s="311"/>
      <c r="AB324" s="313" t="s">
        <v>868</v>
      </c>
      <c r="AC324" s="314"/>
      <c r="AD324" s="314"/>
      <c r="AE324" s="314"/>
      <c r="AF324" s="314"/>
      <c r="AG324" s="314"/>
      <c r="AH324" s="314"/>
      <c r="AI324" s="314"/>
      <c r="AJ324" s="314"/>
      <c r="AK324" s="314"/>
      <c r="AL324" s="187" t="s">
        <v>810</v>
      </c>
      <c r="AM324" s="317">
        <f>AM321</f>
        <v>0.5</v>
      </c>
      <c r="AN324" s="317"/>
      <c r="AO324" s="191"/>
      <c r="AP324" s="191"/>
      <c r="AQ324" s="191"/>
      <c r="AR324" s="192"/>
      <c r="AS324" s="190">
        <f>ROUND(ROUND(ROUND(I323*S324,0)*$U$344,0)*AM324,0)</f>
        <v>167</v>
      </c>
      <c r="AT324" s="82"/>
    </row>
    <row r="325" spans="1:46" ht="17.2" customHeight="1" x14ac:dyDescent="0.3">
      <c r="A325" s="10">
        <v>21</v>
      </c>
      <c r="B325" s="12" t="s">
        <v>581</v>
      </c>
      <c r="C325" s="51" t="s">
        <v>2217</v>
      </c>
      <c r="D325" s="265"/>
      <c r="E325" s="266"/>
      <c r="F325" s="265"/>
      <c r="G325" s="299"/>
      <c r="H325" s="129"/>
      <c r="I325" s="130"/>
      <c r="J325" s="130"/>
      <c r="K325" s="130"/>
      <c r="L325" s="131"/>
      <c r="M325" s="34"/>
      <c r="N325" s="76"/>
      <c r="O325" s="76"/>
      <c r="P325" s="76"/>
      <c r="Q325" s="76"/>
      <c r="R325" s="76"/>
      <c r="S325" s="76"/>
      <c r="T325" s="103"/>
      <c r="U325" s="305"/>
      <c r="V325" s="307"/>
      <c r="W325" s="9"/>
      <c r="X325" s="30"/>
      <c r="Y325" s="105"/>
      <c r="Z325" s="63"/>
      <c r="AA325" s="7"/>
      <c r="AB325" s="34"/>
      <c r="AC325" s="34"/>
      <c r="AD325" s="53"/>
      <c r="AE325" s="53"/>
      <c r="AF325" s="34"/>
      <c r="AG325" s="34"/>
      <c r="AH325" s="34"/>
      <c r="AI325" s="34"/>
      <c r="AJ325" s="34"/>
      <c r="AK325" s="34"/>
      <c r="AL325" s="59"/>
      <c r="AM325" s="249"/>
      <c r="AN325" s="250"/>
      <c r="AO325" s="241" t="s">
        <v>877</v>
      </c>
      <c r="AP325" s="241"/>
      <c r="AQ325" s="241"/>
      <c r="AR325" s="242"/>
      <c r="AS325" s="167">
        <f>ROUND(I323*$U$344,0)-AO328</f>
        <v>340</v>
      </c>
      <c r="AT325" s="82"/>
    </row>
    <row r="326" spans="1:46" ht="17.2" customHeight="1" x14ac:dyDescent="0.3">
      <c r="A326" s="183">
        <v>21</v>
      </c>
      <c r="B326" s="184" t="s">
        <v>582</v>
      </c>
      <c r="C326" s="185" t="s">
        <v>2216</v>
      </c>
      <c r="D326" s="265"/>
      <c r="E326" s="266"/>
      <c r="F326" s="265"/>
      <c r="G326" s="299"/>
      <c r="H326" s="129"/>
      <c r="I326" s="130"/>
      <c r="J326" s="130"/>
      <c r="K326" s="130"/>
      <c r="L326" s="131"/>
      <c r="M326" s="140"/>
      <c r="N326" s="140"/>
      <c r="O326" s="140"/>
      <c r="P326" s="140"/>
      <c r="Q326" s="140"/>
      <c r="R326" s="140"/>
      <c r="S326" s="140"/>
      <c r="T326" s="83"/>
      <c r="U326" s="305"/>
      <c r="V326" s="307"/>
      <c r="W326" s="310" t="s">
        <v>871</v>
      </c>
      <c r="X326" s="311"/>
      <c r="Y326" s="311"/>
      <c r="Z326" s="311"/>
      <c r="AA326" s="312"/>
      <c r="AB326" s="313" t="s">
        <v>870</v>
      </c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193" t="s">
        <v>810</v>
      </c>
      <c r="AM326" s="315">
        <f>AM323</f>
        <v>0.7</v>
      </c>
      <c r="AN326" s="316"/>
      <c r="AO326" s="262"/>
      <c r="AP326" s="241"/>
      <c r="AQ326" s="241"/>
      <c r="AR326" s="242"/>
      <c r="AS326" s="195">
        <f>ROUND(ROUND(I323*$U$344,0)*AM326,0)-AO328</f>
        <v>237</v>
      </c>
      <c r="AT326" s="82"/>
    </row>
    <row r="327" spans="1:46" ht="17.2" customHeight="1" x14ac:dyDescent="0.3">
      <c r="A327" s="183">
        <v>21</v>
      </c>
      <c r="B327" s="184" t="s">
        <v>583</v>
      </c>
      <c r="C327" s="185" t="s">
        <v>2215</v>
      </c>
      <c r="D327" s="265"/>
      <c r="E327" s="266"/>
      <c r="F327" s="265"/>
      <c r="G327" s="299"/>
      <c r="H327" s="134"/>
      <c r="I327" s="135"/>
      <c r="J327" s="135"/>
      <c r="K327" s="135"/>
      <c r="L327" s="136"/>
      <c r="M327" s="140"/>
      <c r="N327" s="140"/>
      <c r="O327" s="140"/>
      <c r="P327" s="140"/>
      <c r="Q327" s="140"/>
      <c r="R327" s="140"/>
      <c r="S327" s="140"/>
      <c r="T327" s="83"/>
      <c r="U327" s="305"/>
      <c r="V327" s="307"/>
      <c r="W327" s="310"/>
      <c r="X327" s="311"/>
      <c r="Y327" s="311"/>
      <c r="Z327" s="311"/>
      <c r="AA327" s="312"/>
      <c r="AB327" s="313" t="s">
        <v>868</v>
      </c>
      <c r="AC327" s="314"/>
      <c r="AD327" s="314"/>
      <c r="AE327" s="314"/>
      <c r="AF327" s="314"/>
      <c r="AG327" s="314"/>
      <c r="AH327" s="314"/>
      <c r="AI327" s="314"/>
      <c r="AJ327" s="314"/>
      <c r="AK327" s="314"/>
      <c r="AL327" s="187" t="s">
        <v>810</v>
      </c>
      <c r="AM327" s="317">
        <f>AM324</f>
        <v>0.5</v>
      </c>
      <c r="AN327" s="318"/>
      <c r="AO327" s="134"/>
      <c r="AP327" s="130"/>
      <c r="AQ327" s="130"/>
      <c r="AR327" s="131"/>
      <c r="AS327" s="195">
        <f>ROUND(ROUND(I323*$U$344,0)*AM327,0)-AO328</f>
        <v>168</v>
      </c>
      <c r="AT327" s="82"/>
    </row>
    <row r="328" spans="1:46" ht="17.2" customHeight="1" x14ac:dyDescent="0.3">
      <c r="A328" s="10">
        <v>21</v>
      </c>
      <c r="B328" s="12" t="s">
        <v>584</v>
      </c>
      <c r="C328" s="51" t="s">
        <v>2214</v>
      </c>
      <c r="D328" s="265"/>
      <c r="E328" s="266"/>
      <c r="F328" s="265"/>
      <c r="G328" s="299"/>
      <c r="H328" s="44"/>
      <c r="I328" s="2"/>
      <c r="J328" s="36"/>
      <c r="K328" s="36"/>
      <c r="L328" s="43"/>
      <c r="M328" s="239" t="s">
        <v>837</v>
      </c>
      <c r="N328" s="239"/>
      <c r="O328" s="239"/>
      <c r="P328" s="239"/>
      <c r="Q328" s="239"/>
      <c r="R328" s="239"/>
      <c r="S328" s="239"/>
      <c r="T328" s="240"/>
      <c r="U328" s="305"/>
      <c r="V328" s="307"/>
      <c r="W328" s="46"/>
      <c r="X328" s="47"/>
      <c r="Y328" s="7"/>
      <c r="Z328" s="7"/>
      <c r="AA328" s="7"/>
      <c r="AB328" s="7"/>
      <c r="AC328" s="7"/>
      <c r="AD328" s="59"/>
      <c r="AE328" s="59"/>
      <c r="AF328" s="7"/>
      <c r="AG328" s="7"/>
      <c r="AH328" s="7"/>
      <c r="AI328" s="7"/>
      <c r="AJ328" s="7"/>
      <c r="AK328" s="7"/>
      <c r="AL328" s="59"/>
      <c r="AM328" s="249"/>
      <c r="AN328" s="250"/>
      <c r="AO328" s="36">
        <f>AO316</f>
        <v>5</v>
      </c>
      <c r="AP328" s="69" t="s">
        <v>873</v>
      </c>
      <c r="AQ328" s="130"/>
      <c r="AR328" s="131"/>
      <c r="AS328" s="167">
        <f>ROUND(ROUND(I323*S330,0)*$U$344,0)-AO328</f>
        <v>328</v>
      </c>
      <c r="AT328" s="82"/>
    </row>
    <row r="329" spans="1:46" ht="17.2" customHeight="1" x14ac:dyDescent="0.3">
      <c r="A329" s="183">
        <v>21</v>
      </c>
      <c r="B329" s="184" t="s">
        <v>585</v>
      </c>
      <c r="C329" s="185" t="s">
        <v>2213</v>
      </c>
      <c r="D329" s="265"/>
      <c r="E329" s="266"/>
      <c r="F329" s="265"/>
      <c r="G329" s="299"/>
      <c r="H329" s="44"/>
      <c r="I329" s="2"/>
      <c r="J329" s="2"/>
      <c r="K329" s="2"/>
      <c r="L329" s="43"/>
      <c r="M329" s="241"/>
      <c r="N329" s="241"/>
      <c r="O329" s="241"/>
      <c r="P329" s="241"/>
      <c r="Q329" s="241"/>
      <c r="R329" s="241"/>
      <c r="S329" s="241"/>
      <c r="T329" s="242"/>
      <c r="U329" s="305"/>
      <c r="V329" s="307"/>
      <c r="W329" s="310" t="s">
        <v>871</v>
      </c>
      <c r="X329" s="311"/>
      <c r="Y329" s="311"/>
      <c r="Z329" s="311"/>
      <c r="AA329" s="312"/>
      <c r="AB329" s="313" t="s">
        <v>870</v>
      </c>
      <c r="AC329" s="314"/>
      <c r="AD329" s="314"/>
      <c r="AE329" s="314"/>
      <c r="AF329" s="314"/>
      <c r="AG329" s="314"/>
      <c r="AH329" s="314"/>
      <c r="AI329" s="314"/>
      <c r="AJ329" s="314"/>
      <c r="AK329" s="314"/>
      <c r="AL329" s="193" t="s">
        <v>810</v>
      </c>
      <c r="AM329" s="315">
        <f>AM326</f>
        <v>0.7</v>
      </c>
      <c r="AN329" s="316"/>
      <c r="AO329" s="44"/>
      <c r="AP329" s="130"/>
      <c r="AQ329" s="130"/>
      <c r="AR329" s="131"/>
      <c r="AS329" s="195">
        <f>ROUND(ROUND(ROUND(I323*S330,0)*$U$344,0)*AM329,0)-AO328</f>
        <v>228</v>
      </c>
      <c r="AT329" s="82"/>
    </row>
    <row r="330" spans="1:46" ht="17.2" customHeight="1" x14ac:dyDescent="0.3">
      <c r="A330" s="183">
        <v>21</v>
      </c>
      <c r="B330" s="184" t="s">
        <v>586</v>
      </c>
      <c r="C330" s="185" t="s">
        <v>2212</v>
      </c>
      <c r="D330" s="265"/>
      <c r="E330" s="266"/>
      <c r="F330" s="265"/>
      <c r="G330" s="299"/>
      <c r="H330" s="44"/>
      <c r="I330" s="2"/>
      <c r="J330" s="2"/>
      <c r="K330" s="2"/>
      <c r="L330" s="43"/>
      <c r="M330" s="11"/>
      <c r="N330" s="11"/>
      <c r="O330" s="11"/>
      <c r="P330" s="11"/>
      <c r="Q330" s="11"/>
      <c r="R330" s="126" t="s">
        <v>810</v>
      </c>
      <c r="S330" s="236">
        <f>S324</f>
        <v>0.96499999999999997</v>
      </c>
      <c r="T330" s="237"/>
      <c r="U330" s="305"/>
      <c r="V330" s="307"/>
      <c r="W330" s="319"/>
      <c r="X330" s="320"/>
      <c r="Y330" s="320"/>
      <c r="Z330" s="320"/>
      <c r="AA330" s="321"/>
      <c r="AB330" s="313" t="s">
        <v>868</v>
      </c>
      <c r="AC330" s="314"/>
      <c r="AD330" s="314"/>
      <c r="AE330" s="314"/>
      <c r="AF330" s="314"/>
      <c r="AG330" s="314"/>
      <c r="AH330" s="314"/>
      <c r="AI330" s="314"/>
      <c r="AJ330" s="314"/>
      <c r="AK330" s="314"/>
      <c r="AL330" s="194" t="s">
        <v>810</v>
      </c>
      <c r="AM330" s="322">
        <f>AM327</f>
        <v>0.5</v>
      </c>
      <c r="AN330" s="323"/>
      <c r="AO330" s="42"/>
      <c r="AP330" s="149"/>
      <c r="AQ330" s="149"/>
      <c r="AR330" s="150"/>
      <c r="AS330" s="195">
        <f>ROUND(ROUND(ROUND(I323*S330,0)*$U$344,0)*AM330,0)-AO328</f>
        <v>162</v>
      </c>
      <c r="AT330" s="82"/>
    </row>
    <row r="331" spans="1:46" ht="17.2" customHeight="1" x14ac:dyDescent="0.3">
      <c r="A331" s="10">
        <v>21</v>
      </c>
      <c r="B331" s="12" t="s">
        <v>587</v>
      </c>
      <c r="C331" s="51" t="s">
        <v>2211</v>
      </c>
      <c r="D331" s="129"/>
      <c r="E331" s="130"/>
      <c r="F331" s="129"/>
      <c r="G331" s="131"/>
      <c r="H331" s="243" t="s">
        <v>910</v>
      </c>
      <c r="I331" s="239"/>
      <c r="J331" s="239"/>
      <c r="K331" s="239"/>
      <c r="L331" s="240"/>
      <c r="M331" s="34"/>
      <c r="N331" s="76"/>
      <c r="O331" s="76"/>
      <c r="P331" s="76"/>
      <c r="Q331" s="76"/>
      <c r="R331" s="76"/>
      <c r="S331" s="76"/>
      <c r="T331" s="103"/>
      <c r="U331" s="305"/>
      <c r="V331" s="307"/>
      <c r="W331" s="9"/>
      <c r="X331" s="30"/>
      <c r="Y331" s="105"/>
      <c r="Z331" s="63"/>
      <c r="AA331" s="7"/>
      <c r="AB331" s="34"/>
      <c r="AC331" s="34"/>
      <c r="AD331" s="53"/>
      <c r="AE331" s="53"/>
      <c r="AF331" s="34"/>
      <c r="AG331" s="34"/>
      <c r="AH331" s="34"/>
      <c r="AI331" s="34"/>
      <c r="AJ331" s="34"/>
      <c r="AK331" s="34"/>
      <c r="AL331" s="53"/>
      <c r="AM331" s="290"/>
      <c r="AN331" s="290"/>
      <c r="AO331" s="127"/>
      <c r="AP331" s="127"/>
      <c r="AQ331" s="127"/>
      <c r="AR331" s="128"/>
      <c r="AS331" s="178">
        <f>ROUND(I335*$U$344,0)</f>
        <v>328</v>
      </c>
      <c r="AT331" s="82"/>
    </row>
    <row r="332" spans="1:46" ht="17.2" customHeight="1" x14ac:dyDescent="0.3">
      <c r="A332" s="183">
        <v>21</v>
      </c>
      <c r="B332" s="184" t="s">
        <v>588</v>
      </c>
      <c r="C332" s="185" t="s">
        <v>2210</v>
      </c>
      <c r="D332" s="129"/>
      <c r="E332" s="130"/>
      <c r="F332" s="129"/>
      <c r="G332" s="131"/>
      <c r="H332" s="262"/>
      <c r="I332" s="241"/>
      <c r="J332" s="241"/>
      <c r="K332" s="241"/>
      <c r="L332" s="242"/>
      <c r="M332" s="140"/>
      <c r="N332" s="140"/>
      <c r="O332" s="140"/>
      <c r="P332" s="140"/>
      <c r="Q332" s="140"/>
      <c r="R332" s="140"/>
      <c r="S332" s="140"/>
      <c r="T332" s="83"/>
      <c r="U332" s="305"/>
      <c r="V332" s="307"/>
      <c r="W332" s="310" t="s">
        <v>871</v>
      </c>
      <c r="X332" s="311"/>
      <c r="Y332" s="311"/>
      <c r="Z332" s="311"/>
      <c r="AA332" s="311"/>
      <c r="AB332" s="313" t="s">
        <v>870</v>
      </c>
      <c r="AC332" s="314"/>
      <c r="AD332" s="314"/>
      <c r="AE332" s="314"/>
      <c r="AF332" s="314"/>
      <c r="AG332" s="314"/>
      <c r="AH332" s="314"/>
      <c r="AI332" s="314"/>
      <c r="AJ332" s="314"/>
      <c r="AK332" s="314"/>
      <c r="AL332" s="187" t="s">
        <v>810</v>
      </c>
      <c r="AM332" s="317">
        <f>AM329</f>
        <v>0.7</v>
      </c>
      <c r="AN332" s="317"/>
      <c r="AO332" s="188"/>
      <c r="AP332" s="188"/>
      <c r="AQ332" s="188"/>
      <c r="AR332" s="189"/>
      <c r="AS332" s="190">
        <f>ROUND(ROUND(I335*$U$344,0)*AM332,0)</f>
        <v>230</v>
      </c>
      <c r="AT332" s="82"/>
    </row>
    <row r="333" spans="1:46" ht="17.2" customHeight="1" x14ac:dyDescent="0.3">
      <c r="A333" s="183">
        <v>21</v>
      </c>
      <c r="B333" s="184" t="s">
        <v>589</v>
      </c>
      <c r="C333" s="185" t="s">
        <v>2209</v>
      </c>
      <c r="D333" s="129"/>
      <c r="E333" s="130"/>
      <c r="F333" s="129"/>
      <c r="G333" s="131"/>
      <c r="H333" s="129"/>
      <c r="I333" s="130"/>
      <c r="J333" s="130"/>
      <c r="K333" s="130"/>
      <c r="L333" s="131"/>
      <c r="M333" s="140"/>
      <c r="N333" s="140"/>
      <c r="O333" s="140"/>
      <c r="P333" s="140"/>
      <c r="Q333" s="140"/>
      <c r="R333" s="140"/>
      <c r="S333" s="140"/>
      <c r="T333" s="83"/>
      <c r="U333" s="305"/>
      <c r="V333" s="307"/>
      <c r="W333" s="310"/>
      <c r="X333" s="311"/>
      <c r="Y333" s="311"/>
      <c r="Z333" s="311"/>
      <c r="AA333" s="311"/>
      <c r="AB333" s="313" t="s">
        <v>868</v>
      </c>
      <c r="AC333" s="314"/>
      <c r="AD333" s="314"/>
      <c r="AE333" s="314"/>
      <c r="AF333" s="314"/>
      <c r="AG333" s="314"/>
      <c r="AH333" s="314"/>
      <c r="AI333" s="314"/>
      <c r="AJ333" s="314"/>
      <c r="AK333" s="314"/>
      <c r="AL333" s="187" t="s">
        <v>810</v>
      </c>
      <c r="AM333" s="317">
        <f>AM330</f>
        <v>0.5</v>
      </c>
      <c r="AN333" s="317"/>
      <c r="AO333" s="188"/>
      <c r="AP333" s="188"/>
      <c r="AQ333" s="188"/>
      <c r="AR333" s="189"/>
      <c r="AS333" s="190">
        <f>ROUND(ROUND(I335*$U$344,0)*AM333,0)</f>
        <v>164</v>
      </c>
      <c r="AT333" s="82"/>
    </row>
    <row r="334" spans="1:46" ht="17.2" customHeight="1" x14ac:dyDescent="0.3">
      <c r="A334" s="10">
        <v>21</v>
      </c>
      <c r="B334" s="12" t="s">
        <v>590</v>
      </c>
      <c r="C334" s="51" t="s">
        <v>2208</v>
      </c>
      <c r="D334" s="129"/>
      <c r="E334" s="130"/>
      <c r="F334" s="129"/>
      <c r="G334" s="131"/>
      <c r="H334" s="129"/>
      <c r="I334" s="130"/>
      <c r="J334" s="2"/>
      <c r="K334" s="140"/>
      <c r="L334" s="83"/>
      <c r="M334" s="239" t="s">
        <v>837</v>
      </c>
      <c r="N334" s="239"/>
      <c r="O334" s="239"/>
      <c r="P334" s="239"/>
      <c r="Q334" s="239"/>
      <c r="R334" s="239"/>
      <c r="S334" s="239"/>
      <c r="T334" s="240"/>
      <c r="U334" s="305"/>
      <c r="V334" s="307"/>
      <c r="W334" s="46"/>
      <c r="X334" s="47"/>
      <c r="Y334" s="7"/>
      <c r="Z334" s="7"/>
      <c r="AA334" s="7"/>
      <c r="AB334" s="7"/>
      <c r="AC334" s="7"/>
      <c r="AD334" s="59"/>
      <c r="AE334" s="59"/>
      <c r="AF334" s="7"/>
      <c r="AG334" s="7"/>
      <c r="AH334" s="7"/>
      <c r="AI334" s="7"/>
      <c r="AJ334" s="7"/>
      <c r="AK334" s="7"/>
      <c r="AL334" s="53"/>
      <c r="AM334" s="290"/>
      <c r="AN334" s="290"/>
      <c r="AO334" s="127"/>
      <c r="AP334" s="127"/>
      <c r="AQ334" s="127"/>
      <c r="AR334" s="128"/>
      <c r="AS334" s="178">
        <f>ROUND(ROUND(I335*S336,0)*$U$344,0)</f>
        <v>316</v>
      </c>
      <c r="AT334" s="82"/>
    </row>
    <row r="335" spans="1:46" ht="17.2" customHeight="1" x14ac:dyDescent="0.3">
      <c r="A335" s="183">
        <v>21</v>
      </c>
      <c r="B335" s="184" t="s">
        <v>591</v>
      </c>
      <c r="C335" s="185" t="s">
        <v>2207</v>
      </c>
      <c r="D335" s="129"/>
      <c r="E335" s="130"/>
      <c r="F335" s="129"/>
      <c r="G335" s="131"/>
      <c r="H335" s="129"/>
      <c r="I335" s="295">
        <f>'5療養介護(基本)'!I70</f>
        <v>655</v>
      </c>
      <c r="J335" s="295"/>
      <c r="K335" s="2" t="s">
        <v>809</v>
      </c>
      <c r="L335" s="131"/>
      <c r="M335" s="241"/>
      <c r="N335" s="241"/>
      <c r="O335" s="241"/>
      <c r="P335" s="241"/>
      <c r="Q335" s="241"/>
      <c r="R335" s="241"/>
      <c r="S335" s="241"/>
      <c r="T335" s="242"/>
      <c r="U335" s="305"/>
      <c r="V335" s="307"/>
      <c r="W335" s="310" t="s">
        <v>871</v>
      </c>
      <c r="X335" s="311"/>
      <c r="Y335" s="311"/>
      <c r="Z335" s="311"/>
      <c r="AA335" s="311"/>
      <c r="AB335" s="313" t="s">
        <v>870</v>
      </c>
      <c r="AC335" s="314"/>
      <c r="AD335" s="314"/>
      <c r="AE335" s="314"/>
      <c r="AF335" s="314"/>
      <c r="AG335" s="314"/>
      <c r="AH335" s="314"/>
      <c r="AI335" s="314"/>
      <c r="AJ335" s="314"/>
      <c r="AK335" s="314"/>
      <c r="AL335" s="187" t="s">
        <v>810</v>
      </c>
      <c r="AM335" s="317">
        <f>AM332</f>
        <v>0.7</v>
      </c>
      <c r="AN335" s="317"/>
      <c r="AO335" s="188"/>
      <c r="AP335" s="188"/>
      <c r="AQ335" s="188"/>
      <c r="AR335" s="189"/>
      <c r="AS335" s="190">
        <f>ROUND(ROUND(ROUND(I335*S336,0)*$U$344,0)*AM335,0)</f>
        <v>221</v>
      </c>
      <c r="AT335" s="82"/>
    </row>
    <row r="336" spans="1:46" ht="17.2" customHeight="1" x14ac:dyDescent="0.3">
      <c r="A336" s="183">
        <v>21</v>
      </c>
      <c r="B336" s="184" t="s">
        <v>592</v>
      </c>
      <c r="C336" s="185" t="s">
        <v>2206</v>
      </c>
      <c r="D336" s="129"/>
      <c r="E336" s="130"/>
      <c r="F336" s="129"/>
      <c r="G336" s="131"/>
      <c r="H336" s="129"/>
      <c r="I336" s="120"/>
      <c r="J336" s="120"/>
      <c r="K336" s="120"/>
      <c r="L336" s="121"/>
      <c r="M336" s="11"/>
      <c r="N336" s="11"/>
      <c r="O336" s="11"/>
      <c r="P336" s="11"/>
      <c r="Q336" s="11"/>
      <c r="R336" s="126" t="s">
        <v>810</v>
      </c>
      <c r="S336" s="236">
        <f>S330</f>
        <v>0.96499999999999997</v>
      </c>
      <c r="T336" s="237"/>
      <c r="U336" s="305"/>
      <c r="V336" s="307"/>
      <c r="W336" s="310"/>
      <c r="X336" s="311"/>
      <c r="Y336" s="311"/>
      <c r="Z336" s="311"/>
      <c r="AA336" s="311"/>
      <c r="AB336" s="313" t="s">
        <v>868</v>
      </c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187" t="s">
        <v>810</v>
      </c>
      <c r="AM336" s="317">
        <f>AM333</f>
        <v>0.5</v>
      </c>
      <c r="AN336" s="317"/>
      <c r="AO336" s="191"/>
      <c r="AP336" s="191"/>
      <c r="AQ336" s="191"/>
      <c r="AR336" s="192"/>
      <c r="AS336" s="190">
        <f>ROUND(ROUND(ROUND(I335*S336,0)*$U$344,0)*AM336,0)</f>
        <v>158</v>
      </c>
      <c r="AT336" s="82"/>
    </row>
    <row r="337" spans="1:46" ht="17.2" customHeight="1" x14ac:dyDescent="0.3">
      <c r="A337" s="10">
        <v>21</v>
      </c>
      <c r="B337" s="12" t="s">
        <v>593</v>
      </c>
      <c r="C337" s="51" t="s">
        <v>2205</v>
      </c>
      <c r="D337" s="129"/>
      <c r="E337" s="130"/>
      <c r="F337" s="129"/>
      <c r="G337" s="131"/>
      <c r="H337" s="122"/>
      <c r="I337" s="120"/>
      <c r="J337" s="120"/>
      <c r="K337" s="120"/>
      <c r="L337" s="121"/>
      <c r="M337" s="34"/>
      <c r="N337" s="76"/>
      <c r="O337" s="76"/>
      <c r="P337" s="76"/>
      <c r="Q337" s="76"/>
      <c r="R337" s="76"/>
      <c r="S337" s="76"/>
      <c r="T337" s="103"/>
      <c r="U337" s="107"/>
      <c r="V337" s="307"/>
      <c r="W337" s="9"/>
      <c r="X337" s="30"/>
      <c r="Y337" s="105"/>
      <c r="Z337" s="63"/>
      <c r="AA337" s="7"/>
      <c r="AB337" s="34"/>
      <c r="AC337" s="34"/>
      <c r="AD337" s="53"/>
      <c r="AE337" s="53"/>
      <c r="AF337" s="34"/>
      <c r="AG337" s="34"/>
      <c r="AH337" s="34"/>
      <c r="AI337" s="34"/>
      <c r="AJ337" s="34"/>
      <c r="AK337" s="34"/>
      <c r="AL337" s="59"/>
      <c r="AM337" s="249"/>
      <c r="AN337" s="250"/>
      <c r="AO337" s="241" t="s">
        <v>877</v>
      </c>
      <c r="AP337" s="241"/>
      <c r="AQ337" s="241"/>
      <c r="AR337" s="242"/>
      <c r="AS337" s="167">
        <f>ROUND(I335*$U$344,0)-AO340</f>
        <v>323</v>
      </c>
      <c r="AT337" s="82"/>
    </row>
    <row r="338" spans="1:46" ht="17.2" customHeight="1" x14ac:dyDescent="0.3">
      <c r="A338" s="183">
        <v>21</v>
      </c>
      <c r="B338" s="184" t="s">
        <v>594</v>
      </c>
      <c r="C338" s="185" t="s">
        <v>2204</v>
      </c>
      <c r="D338" s="129"/>
      <c r="E338" s="130"/>
      <c r="F338" s="129"/>
      <c r="G338" s="131"/>
      <c r="H338" s="122"/>
      <c r="I338" s="120"/>
      <c r="J338" s="120"/>
      <c r="K338" s="120"/>
      <c r="L338" s="121"/>
      <c r="M338" s="140"/>
      <c r="N338" s="140"/>
      <c r="O338" s="140"/>
      <c r="P338" s="140"/>
      <c r="Q338" s="140"/>
      <c r="R338" s="140"/>
      <c r="S338" s="140"/>
      <c r="T338" s="83"/>
      <c r="U338" s="107"/>
      <c r="V338" s="307"/>
      <c r="W338" s="310" t="s">
        <v>871</v>
      </c>
      <c r="X338" s="311"/>
      <c r="Y338" s="311"/>
      <c r="Z338" s="311"/>
      <c r="AA338" s="312"/>
      <c r="AB338" s="313" t="s">
        <v>870</v>
      </c>
      <c r="AC338" s="314"/>
      <c r="AD338" s="314"/>
      <c r="AE338" s="314"/>
      <c r="AF338" s="314"/>
      <c r="AG338" s="314"/>
      <c r="AH338" s="314"/>
      <c r="AI338" s="314"/>
      <c r="AJ338" s="314"/>
      <c r="AK338" s="314"/>
      <c r="AL338" s="193" t="s">
        <v>810</v>
      </c>
      <c r="AM338" s="315">
        <f>AM335</f>
        <v>0.7</v>
      </c>
      <c r="AN338" s="316"/>
      <c r="AO338" s="262"/>
      <c r="AP338" s="241"/>
      <c r="AQ338" s="241"/>
      <c r="AR338" s="242"/>
      <c r="AS338" s="195">
        <f>ROUND(ROUND(I335*$U$344,0)*AM338,0)-AO340</f>
        <v>225</v>
      </c>
      <c r="AT338" s="82"/>
    </row>
    <row r="339" spans="1:46" ht="17.2" customHeight="1" x14ac:dyDescent="0.3">
      <c r="A339" s="183">
        <v>21</v>
      </c>
      <c r="B339" s="184" t="s">
        <v>595</v>
      </c>
      <c r="C339" s="185" t="s">
        <v>2203</v>
      </c>
      <c r="D339" s="129"/>
      <c r="E339" s="130"/>
      <c r="F339" s="129"/>
      <c r="G339" s="131"/>
      <c r="H339" s="122"/>
      <c r="I339" s="120"/>
      <c r="J339" s="120"/>
      <c r="K339" s="120"/>
      <c r="L339" s="121"/>
      <c r="M339" s="140"/>
      <c r="N339" s="140"/>
      <c r="O339" s="140"/>
      <c r="P339" s="140"/>
      <c r="Q339" s="140"/>
      <c r="R339" s="140"/>
      <c r="S339" s="140"/>
      <c r="T339" s="83"/>
      <c r="U339" s="107"/>
      <c r="V339" s="307"/>
      <c r="W339" s="310"/>
      <c r="X339" s="311"/>
      <c r="Y339" s="311"/>
      <c r="Z339" s="311"/>
      <c r="AA339" s="312"/>
      <c r="AB339" s="313" t="s">
        <v>868</v>
      </c>
      <c r="AC339" s="314"/>
      <c r="AD339" s="314"/>
      <c r="AE339" s="314"/>
      <c r="AF339" s="314"/>
      <c r="AG339" s="314"/>
      <c r="AH339" s="314"/>
      <c r="AI339" s="314"/>
      <c r="AJ339" s="314"/>
      <c r="AK339" s="314"/>
      <c r="AL339" s="187" t="s">
        <v>810</v>
      </c>
      <c r="AM339" s="317">
        <f>AM336</f>
        <v>0.5</v>
      </c>
      <c r="AN339" s="318"/>
      <c r="AO339" s="134"/>
      <c r="AP339" s="130"/>
      <c r="AQ339" s="130"/>
      <c r="AR339" s="131"/>
      <c r="AS339" s="195">
        <f>ROUND(ROUND(I335*$U$344,0)*AM339,0)-AO340</f>
        <v>159</v>
      </c>
      <c r="AT339" s="82"/>
    </row>
    <row r="340" spans="1:46" ht="17.2" customHeight="1" x14ac:dyDescent="0.3">
      <c r="A340" s="10">
        <v>21</v>
      </c>
      <c r="B340" s="12" t="s">
        <v>596</v>
      </c>
      <c r="C340" s="51" t="s">
        <v>2202</v>
      </c>
      <c r="D340" s="129"/>
      <c r="E340" s="130"/>
      <c r="F340" s="129"/>
      <c r="G340" s="131"/>
      <c r="H340" s="122"/>
      <c r="I340" s="120"/>
      <c r="J340" s="120"/>
      <c r="K340" s="120"/>
      <c r="L340" s="121"/>
      <c r="M340" s="239" t="s">
        <v>837</v>
      </c>
      <c r="N340" s="239"/>
      <c r="O340" s="239"/>
      <c r="P340" s="239"/>
      <c r="Q340" s="239"/>
      <c r="R340" s="239"/>
      <c r="S340" s="239"/>
      <c r="T340" s="240"/>
      <c r="U340" s="107"/>
      <c r="V340" s="307"/>
      <c r="W340" s="46"/>
      <c r="X340" s="47"/>
      <c r="Y340" s="7"/>
      <c r="Z340" s="7"/>
      <c r="AA340" s="7"/>
      <c r="AB340" s="7"/>
      <c r="AC340" s="7"/>
      <c r="AD340" s="59"/>
      <c r="AE340" s="59"/>
      <c r="AF340" s="7"/>
      <c r="AG340" s="7"/>
      <c r="AH340" s="7"/>
      <c r="AI340" s="7"/>
      <c r="AJ340" s="7"/>
      <c r="AK340" s="7"/>
      <c r="AL340" s="59"/>
      <c r="AM340" s="249"/>
      <c r="AN340" s="250"/>
      <c r="AO340" s="36">
        <f>AO328</f>
        <v>5</v>
      </c>
      <c r="AP340" s="69" t="s">
        <v>873</v>
      </c>
      <c r="AQ340" s="130"/>
      <c r="AR340" s="131"/>
      <c r="AS340" s="167">
        <f>ROUND(ROUND(I335*S342,0)*$U$344,0)-AO340</f>
        <v>311</v>
      </c>
      <c r="AT340" s="82"/>
    </row>
    <row r="341" spans="1:46" ht="17.2" customHeight="1" x14ac:dyDescent="0.3">
      <c r="A341" s="183">
        <v>21</v>
      </c>
      <c r="B341" s="184" t="s">
        <v>597</v>
      </c>
      <c r="C341" s="185" t="s">
        <v>2201</v>
      </c>
      <c r="D341" s="129"/>
      <c r="E341" s="130"/>
      <c r="F341" s="129"/>
      <c r="G341" s="131"/>
      <c r="H341" s="122"/>
      <c r="I341" s="120"/>
      <c r="J341" s="120"/>
      <c r="K341" s="120"/>
      <c r="L341" s="121"/>
      <c r="M341" s="241"/>
      <c r="N341" s="241"/>
      <c r="O341" s="241"/>
      <c r="P341" s="241"/>
      <c r="Q341" s="241"/>
      <c r="R341" s="241"/>
      <c r="S341" s="241"/>
      <c r="T341" s="242"/>
      <c r="U341" s="107"/>
      <c r="V341" s="307"/>
      <c r="W341" s="310" t="s">
        <v>871</v>
      </c>
      <c r="X341" s="311"/>
      <c r="Y341" s="311"/>
      <c r="Z341" s="311"/>
      <c r="AA341" s="312"/>
      <c r="AB341" s="313" t="s">
        <v>870</v>
      </c>
      <c r="AC341" s="314"/>
      <c r="AD341" s="314"/>
      <c r="AE341" s="314"/>
      <c r="AF341" s="314"/>
      <c r="AG341" s="314"/>
      <c r="AH341" s="314"/>
      <c r="AI341" s="314"/>
      <c r="AJ341" s="314"/>
      <c r="AK341" s="314"/>
      <c r="AL341" s="193" t="s">
        <v>810</v>
      </c>
      <c r="AM341" s="315">
        <f>AM338</f>
        <v>0.7</v>
      </c>
      <c r="AN341" s="316"/>
      <c r="AO341" s="44"/>
      <c r="AP341" s="130"/>
      <c r="AQ341" s="130"/>
      <c r="AR341" s="131"/>
      <c r="AS341" s="195">
        <f>ROUND(ROUND(ROUND(I335*S342,0)*$U$344,0)*AM341,0)-AO340</f>
        <v>216</v>
      </c>
      <c r="AT341" s="82"/>
    </row>
    <row r="342" spans="1:46" ht="17.2" customHeight="1" x14ac:dyDescent="0.3">
      <c r="A342" s="183">
        <v>21</v>
      </c>
      <c r="B342" s="184" t="s">
        <v>598</v>
      </c>
      <c r="C342" s="185" t="s">
        <v>2200</v>
      </c>
      <c r="D342" s="129"/>
      <c r="E342" s="130"/>
      <c r="F342" s="129"/>
      <c r="G342" s="131"/>
      <c r="H342" s="122"/>
      <c r="I342" s="120"/>
      <c r="J342" s="120"/>
      <c r="K342" s="120"/>
      <c r="L342" s="121"/>
      <c r="M342" s="11"/>
      <c r="N342" s="11"/>
      <c r="O342" s="11"/>
      <c r="P342" s="11"/>
      <c r="Q342" s="11"/>
      <c r="R342" s="126" t="s">
        <v>810</v>
      </c>
      <c r="S342" s="236">
        <f>S336</f>
        <v>0.96499999999999997</v>
      </c>
      <c r="T342" s="237"/>
      <c r="U342" s="107"/>
      <c r="V342" s="307"/>
      <c r="W342" s="319"/>
      <c r="X342" s="320"/>
      <c r="Y342" s="320"/>
      <c r="Z342" s="320"/>
      <c r="AA342" s="321"/>
      <c r="AB342" s="313" t="s">
        <v>868</v>
      </c>
      <c r="AC342" s="314"/>
      <c r="AD342" s="314"/>
      <c r="AE342" s="314"/>
      <c r="AF342" s="314"/>
      <c r="AG342" s="314"/>
      <c r="AH342" s="314"/>
      <c r="AI342" s="314"/>
      <c r="AJ342" s="314"/>
      <c r="AK342" s="314"/>
      <c r="AL342" s="194" t="s">
        <v>810</v>
      </c>
      <c r="AM342" s="322">
        <f>AM339</f>
        <v>0.5</v>
      </c>
      <c r="AN342" s="323"/>
      <c r="AO342" s="42"/>
      <c r="AP342" s="149"/>
      <c r="AQ342" s="149"/>
      <c r="AR342" s="150"/>
      <c r="AS342" s="195">
        <f>ROUND(ROUND(ROUND(I335*S342,0)*$U$344,0)*AM342,0)-AO340</f>
        <v>153</v>
      </c>
      <c r="AT342" s="82"/>
    </row>
    <row r="343" spans="1:46" ht="17.2" customHeight="1" x14ac:dyDescent="0.3">
      <c r="A343" s="10">
        <v>21</v>
      </c>
      <c r="B343" s="12" t="s">
        <v>599</v>
      </c>
      <c r="C343" s="51" t="s">
        <v>2199</v>
      </c>
      <c r="D343" s="129"/>
      <c r="E343" s="130"/>
      <c r="F343" s="129"/>
      <c r="G343" s="131"/>
      <c r="H343" s="243" t="s">
        <v>897</v>
      </c>
      <c r="I343" s="239"/>
      <c r="J343" s="239"/>
      <c r="K343" s="239"/>
      <c r="L343" s="240"/>
      <c r="M343" s="34"/>
      <c r="N343" s="76"/>
      <c r="O343" s="76"/>
      <c r="P343" s="76"/>
      <c r="Q343" s="76"/>
      <c r="R343" s="76"/>
      <c r="S343" s="76"/>
      <c r="T343" s="103"/>
      <c r="U343" s="296" t="s">
        <v>810</v>
      </c>
      <c r="V343" s="303"/>
      <c r="W343" s="9"/>
      <c r="X343" s="30"/>
      <c r="Y343" s="105"/>
      <c r="Z343" s="63"/>
      <c r="AA343" s="7"/>
      <c r="AB343" s="34"/>
      <c r="AC343" s="34"/>
      <c r="AD343" s="53"/>
      <c r="AE343" s="53"/>
      <c r="AF343" s="34"/>
      <c r="AG343" s="34"/>
      <c r="AH343" s="34"/>
      <c r="AI343" s="34"/>
      <c r="AJ343" s="34"/>
      <c r="AK343" s="34"/>
      <c r="AL343" s="53"/>
      <c r="AM343" s="290"/>
      <c r="AN343" s="290"/>
      <c r="AO343" s="127"/>
      <c r="AP343" s="127"/>
      <c r="AQ343" s="127"/>
      <c r="AR343" s="128"/>
      <c r="AS343" s="178">
        <f>ROUND(I347*$U$344,0)</f>
        <v>304</v>
      </c>
      <c r="AT343" s="82"/>
    </row>
    <row r="344" spans="1:46" ht="17.2" customHeight="1" x14ac:dyDescent="0.3">
      <c r="A344" s="183">
        <v>21</v>
      </c>
      <c r="B344" s="184" t="s">
        <v>600</v>
      </c>
      <c r="C344" s="185" t="s">
        <v>2198</v>
      </c>
      <c r="D344" s="129"/>
      <c r="E344" s="130"/>
      <c r="F344" s="129"/>
      <c r="G344" s="131"/>
      <c r="H344" s="262"/>
      <c r="I344" s="241"/>
      <c r="J344" s="241"/>
      <c r="K344" s="241"/>
      <c r="L344" s="242"/>
      <c r="M344" s="140"/>
      <c r="N344" s="140"/>
      <c r="O344" s="140"/>
      <c r="P344" s="140"/>
      <c r="Q344" s="140"/>
      <c r="R344" s="140"/>
      <c r="S344" s="140"/>
      <c r="T344" s="83"/>
      <c r="U344" s="287">
        <f>U296</f>
        <v>0.5</v>
      </c>
      <c r="V344" s="288"/>
      <c r="W344" s="310" t="s">
        <v>871</v>
      </c>
      <c r="X344" s="311"/>
      <c r="Y344" s="311"/>
      <c r="Z344" s="311"/>
      <c r="AA344" s="311"/>
      <c r="AB344" s="313" t="s">
        <v>870</v>
      </c>
      <c r="AC344" s="314"/>
      <c r="AD344" s="314"/>
      <c r="AE344" s="314"/>
      <c r="AF344" s="314"/>
      <c r="AG344" s="314"/>
      <c r="AH344" s="314"/>
      <c r="AI344" s="314"/>
      <c r="AJ344" s="314"/>
      <c r="AK344" s="314"/>
      <c r="AL344" s="187" t="s">
        <v>810</v>
      </c>
      <c r="AM344" s="317">
        <f>AM341</f>
        <v>0.7</v>
      </c>
      <c r="AN344" s="317"/>
      <c r="AO344" s="188"/>
      <c r="AP344" s="188"/>
      <c r="AQ344" s="188"/>
      <c r="AR344" s="189"/>
      <c r="AS344" s="190">
        <f>ROUND(ROUND(I347*$U$344,0)*AM344,0)</f>
        <v>213</v>
      </c>
      <c r="AT344" s="82"/>
    </row>
    <row r="345" spans="1:46" ht="17.2" customHeight="1" x14ac:dyDescent="0.3">
      <c r="A345" s="183">
        <v>21</v>
      </c>
      <c r="B345" s="184" t="s">
        <v>601</v>
      </c>
      <c r="C345" s="185" t="s">
        <v>2197</v>
      </c>
      <c r="D345" s="129"/>
      <c r="E345" s="130"/>
      <c r="F345" s="129"/>
      <c r="G345" s="131"/>
      <c r="H345" s="44"/>
      <c r="I345" s="2"/>
      <c r="J345" s="2"/>
      <c r="K345" s="2"/>
      <c r="L345" s="43"/>
      <c r="M345" s="140"/>
      <c r="N345" s="140"/>
      <c r="O345" s="140"/>
      <c r="P345" s="140"/>
      <c r="Q345" s="140"/>
      <c r="R345" s="140"/>
      <c r="S345" s="140"/>
      <c r="T345" s="83"/>
      <c r="U345" s="156"/>
      <c r="V345" s="158"/>
      <c r="W345" s="310"/>
      <c r="X345" s="311"/>
      <c r="Y345" s="311"/>
      <c r="Z345" s="311"/>
      <c r="AA345" s="311"/>
      <c r="AB345" s="313" t="s">
        <v>868</v>
      </c>
      <c r="AC345" s="314"/>
      <c r="AD345" s="314"/>
      <c r="AE345" s="314"/>
      <c r="AF345" s="314"/>
      <c r="AG345" s="314"/>
      <c r="AH345" s="314"/>
      <c r="AI345" s="314"/>
      <c r="AJ345" s="314"/>
      <c r="AK345" s="314"/>
      <c r="AL345" s="187" t="s">
        <v>810</v>
      </c>
      <c r="AM345" s="317">
        <f>AM342</f>
        <v>0.5</v>
      </c>
      <c r="AN345" s="317"/>
      <c r="AO345" s="188"/>
      <c r="AP345" s="188"/>
      <c r="AQ345" s="188"/>
      <c r="AR345" s="189"/>
      <c r="AS345" s="190">
        <f>ROUND(ROUND(I347*$U$344,0)*AM345,0)</f>
        <v>152</v>
      </c>
      <c r="AT345" s="82"/>
    </row>
    <row r="346" spans="1:46" ht="17.2" customHeight="1" x14ac:dyDescent="0.3">
      <c r="A346" s="10">
        <v>21</v>
      </c>
      <c r="B346" s="12" t="s">
        <v>602</v>
      </c>
      <c r="C346" s="51" t="s">
        <v>2196</v>
      </c>
      <c r="D346" s="129"/>
      <c r="E346" s="130"/>
      <c r="F346" s="129"/>
      <c r="G346" s="131"/>
      <c r="H346" s="44"/>
      <c r="I346" s="2"/>
      <c r="J346" s="2"/>
      <c r="K346" s="140"/>
      <c r="L346" s="83"/>
      <c r="M346" s="239" t="s">
        <v>837</v>
      </c>
      <c r="N346" s="239"/>
      <c r="O346" s="239"/>
      <c r="P346" s="239"/>
      <c r="Q346" s="239"/>
      <c r="R346" s="239"/>
      <c r="S346" s="239"/>
      <c r="T346" s="240"/>
      <c r="U346" s="156"/>
      <c r="V346" s="158"/>
      <c r="W346" s="46"/>
      <c r="X346" s="47"/>
      <c r="Y346" s="7"/>
      <c r="Z346" s="7"/>
      <c r="AA346" s="7"/>
      <c r="AB346" s="7"/>
      <c r="AC346" s="7"/>
      <c r="AD346" s="59"/>
      <c r="AE346" s="59"/>
      <c r="AF346" s="7"/>
      <c r="AG346" s="7"/>
      <c r="AH346" s="7"/>
      <c r="AI346" s="7"/>
      <c r="AJ346" s="7"/>
      <c r="AK346" s="7"/>
      <c r="AL346" s="53"/>
      <c r="AM346" s="290"/>
      <c r="AN346" s="290"/>
      <c r="AO346" s="127"/>
      <c r="AP346" s="127"/>
      <c r="AQ346" s="127"/>
      <c r="AR346" s="128"/>
      <c r="AS346" s="178">
        <f>ROUND(ROUND(I347*S348,0)*$U$344,0)</f>
        <v>294</v>
      </c>
      <c r="AT346" s="82"/>
    </row>
    <row r="347" spans="1:46" ht="17.2" customHeight="1" x14ac:dyDescent="0.3">
      <c r="A347" s="183">
        <v>21</v>
      </c>
      <c r="B347" s="184" t="s">
        <v>603</v>
      </c>
      <c r="C347" s="185" t="s">
        <v>2195</v>
      </c>
      <c r="D347" s="129"/>
      <c r="E347" s="130"/>
      <c r="F347" s="129"/>
      <c r="G347" s="131"/>
      <c r="H347" s="44"/>
      <c r="I347" s="295">
        <f>'5療養介護(基本)'!I82</f>
        <v>608</v>
      </c>
      <c r="J347" s="295"/>
      <c r="K347" s="2" t="s">
        <v>809</v>
      </c>
      <c r="L347" s="43"/>
      <c r="M347" s="241"/>
      <c r="N347" s="241"/>
      <c r="O347" s="241"/>
      <c r="P347" s="241"/>
      <c r="Q347" s="241"/>
      <c r="R347" s="241"/>
      <c r="S347" s="241"/>
      <c r="T347" s="242"/>
      <c r="U347" s="156"/>
      <c r="V347" s="158"/>
      <c r="W347" s="310" t="s">
        <v>871</v>
      </c>
      <c r="X347" s="311"/>
      <c r="Y347" s="311"/>
      <c r="Z347" s="311"/>
      <c r="AA347" s="311"/>
      <c r="AB347" s="313" t="s">
        <v>870</v>
      </c>
      <c r="AC347" s="314"/>
      <c r="AD347" s="314"/>
      <c r="AE347" s="314"/>
      <c r="AF347" s="314"/>
      <c r="AG347" s="314"/>
      <c r="AH347" s="314"/>
      <c r="AI347" s="314"/>
      <c r="AJ347" s="314"/>
      <c r="AK347" s="314"/>
      <c r="AL347" s="187" t="s">
        <v>810</v>
      </c>
      <c r="AM347" s="317">
        <f>AM344</f>
        <v>0.7</v>
      </c>
      <c r="AN347" s="317"/>
      <c r="AO347" s="188"/>
      <c r="AP347" s="188"/>
      <c r="AQ347" s="188"/>
      <c r="AR347" s="189"/>
      <c r="AS347" s="190">
        <f>ROUND(ROUND(ROUND(I347*S348,0)*$U$344,0)*AM347,0)</f>
        <v>206</v>
      </c>
      <c r="AT347" s="82"/>
    </row>
    <row r="348" spans="1:46" ht="17.2" customHeight="1" x14ac:dyDescent="0.3">
      <c r="A348" s="183">
        <v>21</v>
      </c>
      <c r="B348" s="184" t="s">
        <v>604</v>
      </c>
      <c r="C348" s="185" t="s">
        <v>2194</v>
      </c>
      <c r="D348" s="129"/>
      <c r="E348" s="130"/>
      <c r="F348" s="129"/>
      <c r="G348" s="131"/>
      <c r="H348" s="44"/>
      <c r="I348" s="2"/>
      <c r="J348" s="2"/>
      <c r="K348" s="2"/>
      <c r="L348" s="43"/>
      <c r="M348" s="11"/>
      <c r="N348" s="11"/>
      <c r="O348" s="11"/>
      <c r="P348" s="11"/>
      <c r="Q348" s="11"/>
      <c r="R348" s="126" t="s">
        <v>810</v>
      </c>
      <c r="S348" s="236">
        <f>S342</f>
        <v>0.96499999999999997</v>
      </c>
      <c r="T348" s="237"/>
      <c r="U348" s="156"/>
      <c r="V348" s="158"/>
      <c r="W348" s="310"/>
      <c r="X348" s="311"/>
      <c r="Y348" s="311"/>
      <c r="Z348" s="311"/>
      <c r="AA348" s="311"/>
      <c r="AB348" s="313" t="s">
        <v>868</v>
      </c>
      <c r="AC348" s="314"/>
      <c r="AD348" s="314"/>
      <c r="AE348" s="314"/>
      <c r="AF348" s="314"/>
      <c r="AG348" s="314"/>
      <c r="AH348" s="314"/>
      <c r="AI348" s="314"/>
      <c r="AJ348" s="314"/>
      <c r="AK348" s="314"/>
      <c r="AL348" s="187" t="s">
        <v>810</v>
      </c>
      <c r="AM348" s="317">
        <f>AM345</f>
        <v>0.5</v>
      </c>
      <c r="AN348" s="317"/>
      <c r="AO348" s="191"/>
      <c r="AP348" s="191"/>
      <c r="AQ348" s="191"/>
      <c r="AR348" s="192"/>
      <c r="AS348" s="190">
        <f>ROUND(ROUND(ROUND(I347*S348,0)*$U$344,0)*AM348,0)</f>
        <v>147</v>
      </c>
      <c r="AT348" s="82"/>
    </row>
    <row r="349" spans="1:46" ht="17.2" customHeight="1" x14ac:dyDescent="0.3">
      <c r="A349" s="10">
        <v>21</v>
      </c>
      <c r="B349" s="12" t="s">
        <v>605</v>
      </c>
      <c r="C349" s="51" t="s">
        <v>2193</v>
      </c>
      <c r="D349" s="129"/>
      <c r="E349" s="130"/>
      <c r="F349" s="129"/>
      <c r="G349" s="131"/>
      <c r="H349" s="44"/>
      <c r="I349" s="2"/>
      <c r="J349" s="2"/>
      <c r="K349" s="2"/>
      <c r="L349" s="43"/>
      <c r="M349" s="34"/>
      <c r="N349" s="76"/>
      <c r="O349" s="76"/>
      <c r="P349" s="76"/>
      <c r="Q349" s="76"/>
      <c r="R349" s="76"/>
      <c r="S349" s="76"/>
      <c r="T349" s="103"/>
      <c r="U349" s="156"/>
      <c r="V349" s="158"/>
      <c r="W349" s="9"/>
      <c r="X349" s="30"/>
      <c r="Y349" s="105"/>
      <c r="Z349" s="63"/>
      <c r="AA349" s="7"/>
      <c r="AB349" s="34"/>
      <c r="AC349" s="34"/>
      <c r="AD349" s="53"/>
      <c r="AE349" s="53"/>
      <c r="AF349" s="34"/>
      <c r="AG349" s="34"/>
      <c r="AH349" s="34"/>
      <c r="AI349" s="34"/>
      <c r="AJ349" s="34"/>
      <c r="AK349" s="34"/>
      <c r="AL349" s="59"/>
      <c r="AM349" s="249"/>
      <c r="AN349" s="250"/>
      <c r="AO349" s="241" t="s">
        <v>877</v>
      </c>
      <c r="AP349" s="241"/>
      <c r="AQ349" s="241"/>
      <c r="AR349" s="242"/>
      <c r="AS349" s="167">
        <f>ROUND(I347*$U$344,0)-AO352</f>
        <v>299</v>
      </c>
      <c r="AT349" s="82"/>
    </row>
    <row r="350" spans="1:46" ht="17.2" customHeight="1" x14ac:dyDescent="0.3">
      <c r="A350" s="183">
        <v>21</v>
      </c>
      <c r="B350" s="184" t="s">
        <v>606</v>
      </c>
      <c r="C350" s="185" t="s">
        <v>2192</v>
      </c>
      <c r="D350" s="129"/>
      <c r="E350" s="130"/>
      <c r="F350" s="129"/>
      <c r="G350" s="131"/>
      <c r="H350" s="44"/>
      <c r="I350" s="2"/>
      <c r="J350" s="2"/>
      <c r="K350" s="2"/>
      <c r="L350" s="43"/>
      <c r="M350" s="140"/>
      <c r="N350" s="140"/>
      <c r="O350" s="140"/>
      <c r="P350" s="140"/>
      <c r="Q350" s="140"/>
      <c r="R350" s="140"/>
      <c r="S350" s="140"/>
      <c r="T350" s="83"/>
      <c r="U350" s="156"/>
      <c r="V350" s="158"/>
      <c r="W350" s="310" t="s">
        <v>871</v>
      </c>
      <c r="X350" s="311"/>
      <c r="Y350" s="311"/>
      <c r="Z350" s="311"/>
      <c r="AA350" s="312"/>
      <c r="AB350" s="313" t="s">
        <v>870</v>
      </c>
      <c r="AC350" s="314"/>
      <c r="AD350" s="314"/>
      <c r="AE350" s="314"/>
      <c r="AF350" s="314"/>
      <c r="AG350" s="314"/>
      <c r="AH350" s="314"/>
      <c r="AI350" s="314"/>
      <c r="AJ350" s="314"/>
      <c r="AK350" s="314"/>
      <c r="AL350" s="193" t="s">
        <v>810</v>
      </c>
      <c r="AM350" s="315">
        <f>AM347</f>
        <v>0.7</v>
      </c>
      <c r="AN350" s="316"/>
      <c r="AO350" s="262"/>
      <c r="AP350" s="241"/>
      <c r="AQ350" s="241"/>
      <c r="AR350" s="242"/>
      <c r="AS350" s="195">
        <f>ROUND(ROUND(I347*$U$344,0)*AM350,0)-AO352</f>
        <v>208</v>
      </c>
      <c r="AT350" s="82"/>
    </row>
    <row r="351" spans="1:46" ht="17.2" customHeight="1" x14ac:dyDescent="0.3">
      <c r="A351" s="183">
        <v>21</v>
      </c>
      <c r="B351" s="184" t="s">
        <v>607</v>
      </c>
      <c r="C351" s="185" t="s">
        <v>2191</v>
      </c>
      <c r="D351" s="129"/>
      <c r="E351" s="130"/>
      <c r="F351" s="129"/>
      <c r="G351" s="131"/>
      <c r="H351" s="44"/>
      <c r="I351" s="2"/>
      <c r="J351" s="2"/>
      <c r="K351" s="2"/>
      <c r="L351" s="43"/>
      <c r="M351" s="140"/>
      <c r="N351" s="140"/>
      <c r="O351" s="140"/>
      <c r="P351" s="140"/>
      <c r="Q351" s="140"/>
      <c r="R351" s="140"/>
      <c r="S351" s="140"/>
      <c r="T351" s="83"/>
      <c r="U351" s="156"/>
      <c r="V351" s="158"/>
      <c r="W351" s="310"/>
      <c r="X351" s="311"/>
      <c r="Y351" s="311"/>
      <c r="Z351" s="311"/>
      <c r="AA351" s="312"/>
      <c r="AB351" s="313" t="s">
        <v>868</v>
      </c>
      <c r="AC351" s="314"/>
      <c r="AD351" s="314"/>
      <c r="AE351" s="314"/>
      <c r="AF351" s="314"/>
      <c r="AG351" s="314"/>
      <c r="AH351" s="314"/>
      <c r="AI351" s="314"/>
      <c r="AJ351" s="314"/>
      <c r="AK351" s="314"/>
      <c r="AL351" s="187" t="s">
        <v>810</v>
      </c>
      <c r="AM351" s="317">
        <f>AM348</f>
        <v>0.5</v>
      </c>
      <c r="AN351" s="318"/>
      <c r="AO351" s="134"/>
      <c r="AP351" s="130"/>
      <c r="AQ351" s="130"/>
      <c r="AR351" s="131"/>
      <c r="AS351" s="195">
        <f>ROUND(ROUND(I347*$U$344,0)*AM351,0)-AO352</f>
        <v>147</v>
      </c>
      <c r="AT351" s="82"/>
    </row>
    <row r="352" spans="1:46" ht="17.2" customHeight="1" x14ac:dyDescent="0.3">
      <c r="A352" s="10">
        <v>21</v>
      </c>
      <c r="B352" s="12" t="s">
        <v>608</v>
      </c>
      <c r="C352" s="51" t="s">
        <v>2190</v>
      </c>
      <c r="D352" s="129"/>
      <c r="E352" s="130"/>
      <c r="F352" s="129"/>
      <c r="G352" s="131"/>
      <c r="H352" s="44"/>
      <c r="I352" s="2"/>
      <c r="J352" s="36"/>
      <c r="K352" s="36"/>
      <c r="L352" s="43"/>
      <c r="M352" s="239" t="s">
        <v>837</v>
      </c>
      <c r="N352" s="239"/>
      <c r="O352" s="239"/>
      <c r="P352" s="239"/>
      <c r="Q352" s="239"/>
      <c r="R352" s="239"/>
      <c r="S352" s="239"/>
      <c r="T352" s="240"/>
      <c r="U352" s="156"/>
      <c r="V352" s="158"/>
      <c r="W352" s="46"/>
      <c r="X352" s="47"/>
      <c r="Y352" s="7"/>
      <c r="Z352" s="7"/>
      <c r="AA352" s="7"/>
      <c r="AB352" s="7"/>
      <c r="AC352" s="7"/>
      <c r="AD352" s="59"/>
      <c r="AE352" s="59"/>
      <c r="AF352" s="7"/>
      <c r="AG352" s="7"/>
      <c r="AH352" s="7"/>
      <c r="AI352" s="7"/>
      <c r="AJ352" s="7"/>
      <c r="AK352" s="7"/>
      <c r="AL352" s="59"/>
      <c r="AM352" s="249"/>
      <c r="AN352" s="250"/>
      <c r="AO352" s="36">
        <f>AO340</f>
        <v>5</v>
      </c>
      <c r="AP352" s="69" t="s">
        <v>873</v>
      </c>
      <c r="AQ352" s="130"/>
      <c r="AR352" s="131"/>
      <c r="AS352" s="167">
        <f>ROUND(ROUND(I347*S354,0)*$U$344,0)-AO352</f>
        <v>289</v>
      </c>
      <c r="AT352" s="82"/>
    </row>
    <row r="353" spans="1:46" ht="17.2" customHeight="1" x14ac:dyDescent="0.3">
      <c r="A353" s="183">
        <v>21</v>
      </c>
      <c r="B353" s="184" t="s">
        <v>609</v>
      </c>
      <c r="C353" s="185" t="s">
        <v>2189</v>
      </c>
      <c r="D353" s="129"/>
      <c r="E353" s="130"/>
      <c r="F353" s="129"/>
      <c r="G353" s="131"/>
      <c r="H353" s="44"/>
      <c r="I353" s="2"/>
      <c r="J353" s="2"/>
      <c r="K353" s="2"/>
      <c r="L353" s="43"/>
      <c r="M353" s="241"/>
      <c r="N353" s="241"/>
      <c r="O353" s="241"/>
      <c r="P353" s="241"/>
      <c r="Q353" s="241"/>
      <c r="R353" s="241"/>
      <c r="S353" s="241"/>
      <c r="T353" s="242"/>
      <c r="U353" s="156"/>
      <c r="V353" s="158"/>
      <c r="W353" s="310" t="s">
        <v>871</v>
      </c>
      <c r="X353" s="311"/>
      <c r="Y353" s="311"/>
      <c r="Z353" s="311"/>
      <c r="AA353" s="312"/>
      <c r="AB353" s="313" t="s">
        <v>870</v>
      </c>
      <c r="AC353" s="314"/>
      <c r="AD353" s="314"/>
      <c r="AE353" s="314"/>
      <c r="AF353" s="314"/>
      <c r="AG353" s="314"/>
      <c r="AH353" s="314"/>
      <c r="AI353" s="314"/>
      <c r="AJ353" s="314"/>
      <c r="AK353" s="314"/>
      <c r="AL353" s="193" t="s">
        <v>810</v>
      </c>
      <c r="AM353" s="315">
        <f>AM350</f>
        <v>0.7</v>
      </c>
      <c r="AN353" s="316"/>
      <c r="AO353" s="44"/>
      <c r="AP353" s="130"/>
      <c r="AQ353" s="130"/>
      <c r="AR353" s="131"/>
      <c r="AS353" s="195">
        <f>ROUND(ROUND(ROUND(I347*S354,0)*$U$344,0)*AM353,0)-AO352</f>
        <v>201</v>
      </c>
      <c r="AT353" s="82"/>
    </row>
    <row r="354" spans="1:46" ht="17.2" customHeight="1" x14ac:dyDescent="0.3">
      <c r="A354" s="183">
        <v>21</v>
      </c>
      <c r="B354" s="184" t="s">
        <v>610</v>
      </c>
      <c r="C354" s="185" t="s">
        <v>2188</v>
      </c>
      <c r="D354" s="129"/>
      <c r="E354" s="130"/>
      <c r="F354" s="129"/>
      <c r="G354" s="131"/>
      <c r="H354" s="44"/>
      <c r="I354" s="2"/>
      <c r="J354" s="2"/>
      <c r="K354" s="2"/>
      <c r="L354" s="43"/>
      <c r="M354" s="11"/>
      <c r="N354" s="11"/>
      <c r="O354" s="11"/>
      <c r="P354" s="11"/>
      <c r="Q354" s="11"/>
      <c r="R354" s="126" t="s">
        <v>810</v>
      </c>
      <c r="S354" s="236">
        <f>S348</f>
        <v>0.96499999999999997</v>
      </c>
      <c r="T354" s="237"/>
      <c r="U354" s="156"/>
      <c r="V354" s="158"/>
      <c r="W354" s="319"/>
      <c r="X354" s="320"/>
      <c r="Y354" s="320"/>
      <c r="Z354" s="320"/>
      <c r="AA354" s="321"/>
      <c r="AB354" s="313" t="s">
        <v>868</v>
      </c>
      <c r="AC354" s="314"/>
      <c r="AD354" s="314"/>
      <c r="AE354" s="314"/>
      <c r="AF354" s="314"/>
      <c r="AG354" s="314"/>
      <c r="AH354" s="314"/>
      <c r="AI354" s="314"/>
      <c r="AJ354" s="314"/>
      <c r="AK354" s="314"/>
      <c r="AL354" s="194" t="s">
        <v>810</v>
      </c>
      <c r="AM354" s="322">
        <f>AM351</f>
        <v>0.5</v>
      </c>
      <c r="AN354" s="323"/>
      <c r="AO354" s="42"/>
      <c r="AP354" s="149"/>
      <c r="AQ354" s="149"/>
      <c r="AR354" s="150"/>
      <c r="AS354" s="195">
        <f>ROUND(ROUND(ROUND(I347*S354,0)*$U$344,0)*AM354,0)-AO352</f>
        <v>142</v>
      </c>
      <c r="AT354" s="82"/>
    </row>
    <row r="355" spans="1:46" ht="17.2" customHeight="1" x14ac:dyDescent="0.3">
      <c r="A355" s="10">
        <v>21</v>
      </c>
      <c r="B355" s="12" t="s">
        <v>611</v>
      </c>
      <c r="C355" s="51" t="s">
        <v>2187</v>
      </c>
      <c r="D355" s="129"/>
      <c r="E355" s="130"/>
      <c r="F355" s="129"/>
      <c r="G355" s="131"/>
      <c r="H355" s="243" t="s">
        <v>884</v>
      </c>
      <c r="I355" s="239"/>
      <c r="J355" s="239"/>
      <c r="K355" s="239"/>
      <c r="L355" s="240"/>
      <c r="M355" s="34"/>
      <c r="N355" s="76"/>
      <c r="O355" s="76"/>
      <c r="P355" s="76"/>
      <c r="Q355" s="76"/>
      <c r="R355" s="76"/>
      <c r="S355" s="76"/>
      <c r="T355" s="103"/>
      <c r="U355" s="156"/>
      <c r="V355" s="158"/>
      <c r="W355" s="9"/>
      <c r="X355" s="30"/>
      <c r="Y355" s="105"/>
      <c r="Z355" s="63"/>
      <c r="AA355" s="7"/>
      <c r="AB355" s="34"/>
      <c r="AC355" s="34"/>
      <c r="AD355" s="53"/>
      <c r="AE355" s="53"/>
      <c r="AF355" s="34"/>
      <c r="AG355" s="34"/>
      <c r="AH355" s="34"/>
      <c r="AI355" s="34"/>
      <c r="AJ355" s="34"/>
      <c r="AK355" s="34"/>
      <c r="AL355" s="53"/>
      <c r="AM355" s="290"/>
      <c r="AN355" s="290"/>
      <c r="AO355" s="127"/>
      <c r="AP355" s="127"/>
      <c r="AQ355" s="127"/>
      <c r="AR355" s="128"/>
      <c r="AS355" s="178">
        <f>ROUND(I359*$U$344,0)</f>
        <v>289</v>
      </c>
      <c r="AT355" s="82"/>
    </row>
    <row r="356" spans="1:46" ht="17.2" customHeight="1" x14ac:dyDescent="0.3">
      <c r="A356" s="183">
        <v>21</v>
      </c>
      <c r="B356" s="184" t="s">
        <v>612</v>
      </c>
      <c r="C356" s="185" t="s">
        <v>2186</v>
      </c>
      <c r="D356" s="129"/>
      <c r="E356" s="130"/>
      <c r="F356" s="129"/>
      <c r="G356" s="131"/>
      <c r="H356" s="262"/>
      <c r="I356" s="241"/>
      <c r="J356" s="241"/>
      <c r="K356" s="241"/>
      <c r="L356" s="242"/>
      <c r="M356" s="140"/>
      <c r="N356" s="140"/>
      <c r="O356" s="140"/>
      <c r="P356" s="140"/>
      <c r="Q356" s="140"/>
      <c r="R356" s="140"/>
      <c r="S356" s="140"/>
      <c r="T356" s="83"/>
      <c r="U356" s="97"/>
      <c r="V356" s="83"/>
      <c r="W356" s="310" t="s">
        <v>871</v>
      </c>
      <c r="X356" s="311"/>
      <c r="Y356" s="311"/>
      <c r="Z356" s="311"/>
      <c r="AA356" s="311"/>
      <c r="AB356" s="313" t="s">
        <v>870</v>
      </c>
      <c r="AC356" s="314"/>
      <c r="AD356" s="314"/>
      <c r="AE356" s="314"/>
      <c r="AF356" s="314"/>
      <c r="AG356" s="314"/>
      <c r="AH356" s="314"/>
      <c r="AI356" s="314"/>
      <c r="AJ356" s="314"/>
      <c r="AK356" s="314"/>
      <c r="AL356" s="187" t="s">
        <v>810</v>
      </c>
      <c r="AM356" s="317">
        <f>AM353</f>
        <v>0.7</v>
      </c>
      <c r="AN356" s="317"/>
      <c r="AO356" s="188"/>
      <c r="AP356" s="188"/>
      <c r="AQ356" s="188"/>
      <c r="AR356" s="189"/>
      <c r="AS356" s="190">
        <f>ROUND(ROUND(I359*$U$344,0)*AM356,0)</f>
        <v>202</v>
      </c>
      <c r="AT356" s="82"/>
    </row>
    <row r="357" spans="1:46" ht="17.2" customHeight="1" x14ac:dyDescent="0.3">
      <c r="A357" s="183">
        <v>21</v>
      </c>
      <c r="B357" s="184" t="s">
        <v>613</v>
      </c>
      <c r="C357" s="185" t="s">
        <v>2185</v>
      </c>
      <c r="D357" s="129"/>
      <c r="E357" s="130"/>
      <c r="F357" s="129"/>
      <c r="G357" s="131"/>
      <c r="H357" s="134"/>
      <c r="I357" s="135"/>
      <c r="J357" s="135"/>
      <c r="K357" s="135"/>
      <c r="L357" s="136"/>
      <c r="M357" s="140"/>
      <c r="N357" s="140"/>
      <c r="O357" s="140"/>
      <c r="P357" s="140"/>
      <c r="Q357" s="140"/>
      <c r="R357" s="140"/>
      <c r="S357" s="140"/>
      <c r="T357" s="83"/>
      <c r="U357" s="84"/>
      <c r="V357" s="83"/>
      <c r="W357" s="310"/>
      <c r="X357" s="311"/>
      <c r="Y357" s="311"/>
      <c r="Z357" s="311"/>
      <c r="AA357" s="311"/>
      <c r="AB357" s="313" t="s">
        <v>868</v>
      </c>
      <c r="AC357" s="314"/>
      <c r="AD357" s="314"/>
      <c r="AE357" s="314"/>
      <c r="AF357" s="314"/>
      <c r="AG357" s="314"/>
      <c r="AH357" s="314"/>
      <c r="AI357" s="314"/>
      <c r="AJ357" s="314"/>
      <c r="AK357" s="314"/>
      <c r="AL357" s="187" t="s">
        <v>810</v>
      </c>
      <c r="AM357" s="317">
        <f>AM354</f>
        <v>0.5</v>
      </c>
      <c r="AN357" s="317"/>
      <c r="AO357" s="188"/>
      <c r="AP357" s="188"/>
      <c r="AQ357" s="188"/>
      <c r="AR357" s="189"/>
      <c r="AS357" s="190">
        <f>ROUND(ROUND(I359*$U$344,0)*AM357,0)</f>
        <v>145</v>
      </c>
      <c r="AT357" s="82"/>
    </row>
    <row r="358" spans="1:46" ht="17.2" customHeight="1" x14ac:dyDescent="0.3">
      <c r="A358" s="10">
        <v>21</v>
      </c>
      <c r="B358" s="12" t="s">
        <v>614</v>
      </c>
      <c r="C358" s="51" t="s">
        <v>2184</v>
      </c>
      <c r="D358" s="129"/>
      <c r="E358" s="130"/>
      <c r="F358" s="129"/>
      <c r="G358" s="131"/>
      <c r="H358" s="44"/>
      <c r="I358" s="2"/>
      <c r="J358" s="2"/>
      <c r="K358" s="140"/>
      <c r="L358" s="83"/>
      <c r="M358" s="239" t="s">
        <v>837</v>
      </c>
      <c r="N358" s="239"/>
      <c r="O358" s="239"/>
      <c r="P358" s="239"/>
      <c r="Q358" s="239"/>
      <c r="R358" s="239"/>
      <c r="S358" s="239"/>
      <c r="T358" s="240"/>
      <c r="U358" s="84"/>
      <c r="V358" s="83"/>
      <c r="W358" s="46"/>
      <c r="X358" s="47"/>
      <c r="Y358" s="7"/>
      <c r="Z358" s="7"/>
      <c r="AA358" s="7"/>
      <c r="AB358" s="7"/>
      <c r="AC358" s="7"/>
      <c r="AD358" s="59"/>
      <c r="AE358" s="59"/>
      <c r="AF358" s="7"/>
      <c r="AG358" s="7"/>
      <c r="AH358" s="7"/>
      <c r="AI358" s="7"/>
      <c r="AJ358" s="7"/>
      <c r="AK358" s="7"/>
      <c r="AL358" s="53"/>
      <c r="AM358" s="290"/>
      <c r="AN358" s="290"/>
      <c r="AO358" s="127"/>
      <c r="AP358" s="127"/>
      <c r="AQ358" s="127"/>
      <c r="AR358" s="128"/>
      <c r="AS358" s="178">
        <f>ROUND(ROUND(I359*S360,0)*$U$344,0)</f>
        <v>279</v>
      </c>
      <c r="AT358" s="82"/>
    </row>
    <row r="359" spans="1:46" ht="17.2" customHeight="1" x14ac:dyDescent="0.3">
      <c r="A359" s="183">
        <v>21</v>
      </c>
      <c r="B359" s="184" t="s">
        <v>615</v>
      </c>
      <c r="C359" s="185" t="s">
        <v>2183</v>
      </c>
      <c r="D359" s="129"/>
      <c r="E359" s="130"/>
      <c r="F359" s="129"/>
      <c r="G359" s="131"/>
      <c r="H359" s="44"/>
      <c r="I359" s="295">
        <f>'5療養介護(基本)'!I94</f>
        <v>578</v>
      </c>
      <c r="J359" s="295"/>
      <c r="K359" s="2" t="s">
        <v>809</v>
      </c>
      <c r="L359" s="43"/>
      <c r="M359" s="241"/>
      <c r="N359" s="241"/>
      <c r="O359" s="241"/>
      <c r="P359" s="241"/>
      <c r="Q359" s="241"/>
      <c r="R359" s="241"/>
      <c r="S359" s="241"/>
      <c r="T359" s="242"/>
      <c r="U359" s="44"/>
      <c r="V359" s="43"/>
      <c r="W359" s="310" t="s">
        <v>871</v>
      </c>
      <c r="X359" s="311"/>
      <c r="Y359" s="311"/>
      <c r="Z359" s="311"/>
      <c r="AA359" s="311"/>
      <c r="AB359" s="313" t="s">
        <v>870</v>
      </c>
      <c r="AC359" s="314"/>
      <c r="AD359" s="314"/>
      <c r="AE359" s="314"/>
      <c r="AF359" s="314"/>
      <c r="AG359" s="314"/>
      <c r="AH359" s="314"/>
      <c r="AI359" s="314"/>
      <c r="AJ359" s="314"/>
      <c r="AK359" s="314"/>
      <c r="AL359" s="187" t="s">
        <v>810</v>
      </c>
      <c r="AM359" s="317">
        <f>AM356</f>
        <v>0.7</v>
      </c>
      <c r="AN359" s="317"/>
      <c r="AO359" s="188"/>
      <c r="AP359" s="188"/>
      <c r="AQ359" s="188"/>
      <c r="AR359" s="189"/>
      <c r="AS359" s="190">
        <f>ROUND(ROUND(ROUND(I359*S360,0)*$U$344,0)*AM359,0)</f>
        <v>195</v>
      </c>
      <c r="AT359" s="82"/>
    </row>
    <row r="360" spans="1:46" ht="17.2" customHeight="1" x14ac:dyDescent="0.3">
      <c r="A360" s="183">
        <v>21</v>
      </c>
      <c r="B360" s="184" t="s">
        <v>616</v>
      </c>
      <c r="C360" s="185" t="s">
        <v>2182</v>
      </c>
      <c r="D360" s="129"/>
      <c r="E360" s="130"/>
      <c r="F360" s="129"/>
      <c r="G360" s="131"/>
      <c r="H360" s="44"/>
      <c r="I360" s="2"/>
      <c r="J360" s="2"/>
      <c r="K360" s="2"/>
      <c r="L360" s="43"/>
      <c r="M360" s="11"/>
      <c r="N360" s="11"/>
      <c r="O360" s="11"/>
      <c r="P360" s="11"/>
      <c r="Q360" s="11"/>
      <c r="R360" s="126" t="s">
        <v>810</v>
      </c>
      <c r="S360" s="236">
        <f>S354</f>
        <v>0.96499999999999997</v>
      </c>
      <c r="T360" s="237"/>
      <c r="U360" s="44"/>
      <c r="V360" s="43"/>
      <c r="W360" s="310"/>
      <c r="X360" s="311"/>
      <c r="Y360" s="311"/>
      <c r="Z360" s="311"/>
      <c r="AA360" s="311"/>
      <c r="AB360" s="313" t="s">
        <v>868</v>
      </c>
      <c r="AC360" s="314"/>
      <c r="AD360" s="314"/>
      <c r="AE360" s="314"/>
      <c r="AF360" s="314"/>
      <c r="AG360" s="314"/>
      <c r="AH360" s="314"/>
      <c r="AI360" s="314"/>
      <c r="AJ360" s="314"/>
      <c r="AK360" s="314"/>
      <c r="AL360" s="187" t="s">
        <v>810</v>
      </c>
      <c r="AM360" s="317">
        <f>AM357</f>
        <v>0.5</v>
      </c>
      <c r="AN360" s="317"/>
      <c r="AO360" s="191"/>
      <c r="AP360" s="191"/>
      <c r="AQ360" s="191"/>
      <c r="AR360" s="192"/>
      <c r="AS360" s="190">
        <f>ROUND(ROUND(ROUND(I359*S360,0)*$U$344,0)*AM360,0)</f>
        <v>140</v>
      </c>
      <c r="AT360" s="82"/>
    </row>
    <row r="361" spans="1:46" ht="17.2" customHeight="1" x14ac:dyDescent="0.3">
      <c r="A361" s="10">
        <v>21</v>
      </c>
      <c r="B361" s="12" t="s">
        <v>617</v>
      </c>
      <c r="C361" s="51" t="s">
        <v>2181</v>
      </c>
      <c r="D361" s="129"/>
      <c r="E361" s="130"/>
      <c r="F361" s="129"/>
      <c r="G361" s="131"/>
      <c r="H361" s="129"/>
      <c r="I361" s="130"/>
      <c r="J361" s="130"/>
      <c r="K361" s="130"/>
      <c r="L361" s="131"/>
      <c r="M361" s="34"/>
      <c r="N361" s="76"/>
      <c r="O361" s="76"/>
      <c r="P361" s="76"/>
      <c r="Q361" s="76"/>
      <c r="R361" s="76"/>
      <c r="S361" s="76"/>
      <c r="T361" s="103"/>
      <c r="U361" s="156"/>
      <c r="V361" s="158"/>
      <c r="W361" s="9"/>
      <c r="X361" s="30"/>
      <c r="Y361" s="105"/>
      <c r="Z361" s="63"/>
      <c r="AA361" s="7"/>
      <c r="AB361" s="34"/>
      <c r="AC361" s="34"/>
      <c r="AD361" s="53"/>
      <c r="AE361" s="53"/>
      <c r="AF361" s="34"/>
      <c r="AG361" s="34"/>
      <c r="AH361" s="34"/>
      <c r="AI361" s="34"/>
      <c r="AJ361" s="34"/>
      <c r="AK361" s="34"/>
      <c r="AL361" s="59"/>
      <c r="AM361" s="249"/>
      <c r="AN361" s="250"/>
      <c r="AO361" s="241" t="s">
        <v>877</v>
      </c>
      <c r="AP361" s="241"/>
      <c r="AQ361" s="241"/>
      <c r="AR361" s="242"/>
      <c r="AS361" s="167">
        <f>ROUND(I359*$U$344,0)-AO364</f>
        <v>284</v>
      </c>
      <c r="AT361" s="82"/>
    </row>
    <row r="362" spans="1:46" ht="17.2" customHeight="1" x14ac:dyDescent="0.3">
      <c r="A362" s="183">
        <v>21</v>
      </c>
      <c r="B362" s="184" t="s">
        <v>618</v>
      </c>
      <c r="C362" s="185" t="s">
        <v>2180</v>
      </c>
      <c r="D362" s="129"/>
      <c r="E362" s="130"/>
      <c r="F362" s="129"/>
      <c r="G362" s="131"/>
      <c r="H362" s="129"/>
      <c r="I362" s="130"/>
      <c r="J362" s="130"/>
      <c r="K362" s="130"/>
      <c r="L362" s="131"/>
      <c r="M362" s="140"/>
      <c r="N362" s="140"/>
      <c r="O362" s="140"/>
      <c r="P362" s="140"/>
      <c r="Q362" s="140"/>
      <c r="R362" s="140"/>
      <c r="S362" s="140"/>
      <c r="T362" s="83"/>
      <c r="U362" s="97"/>
      <c r="V362" s="83"/>
      <c r="W362" s="310" t="s">
        <v>871</v>
      </c>
      <c r="X362" s="311"/>
      <c r="Y362" s="311"/>
      <c r="Z362" s="311"/>
      <c r="AA362" s="312"/>
      <c r="AB362" s="313" t="s">
        <v>870</v>
      </c>
      <c r="AC362" s="314"/>
      <c r="AD362" s="314"/>
      <c r="AE362" s="314"/>
      <c r="AF362" s="314"/>
      <c r="AG362" s="314"/>
      <c r="AH362" s="314"/>
      <c r="AI362" s="314"/>
      <c r="AJ362" s="314"/>
      <c r="AK362" s="314"/>
      <c r="AL362" s="193" t="s">
        <v>810</v>
      </c>
      <c r="AM362" s="315">
        <f>AM359</f>
        <v>0.7</v>
      </c>
      <c r="AN362" s="316"/>
      <c r="AO362" s="262"/>
      <c r="AP362" s="241"/>
      <c r="AQ362" s="241"/>
      <c r="AR362" s="242"/>
      <c r="AS362" s="195">
        <f>ROUND(ROUND(I359*$U$344,0)*AM362,0)-AO364</f>
        <v>197</v>
      </c>
      <c r="AT362" s="82"/>
    </row>
    <row r="363" spans="1:46" ht="17.2" customHeight="1" x14ac:dyDescent="0.3">
      <c r="A363" s="183">
        <v>21</v>
      </c>
      <c r="B363" s="184" t="s">
        <v>619</v>
      </c>
      <c r="C363" s="185" t="s">
        <v>2179</v>
      </c>
      <c r="D363" s="129"/>
      <c r="E363" s="130"/>
      <c r="F363" s="129"/>
      <c r="G363" s="131"/>
      <c r="H363" s="134"/>
      <c r="I363" s="135"/>
      <c r="J363" s="135"/>
      <c r="K363" s="135"/>
      <c r="L363" s="136"/>
      <c r="M363" s="140"/>
      <c r="N363" s="140"/>
      <c r="O363" s="140"/>
      <c r="P363" s="140"/>
      <c r="Q363" s="140"/>
      <c r="R363" s="140"/>
      <c r="S363" s="140"/>
      <c r="T363" s="83"/>
      <c r="U363" s="44"/>
      <c r="V363" s="43"/>
      <c r="W363" s="310"/>
      <c r="X363" s="311"/>
      <c r="Y363" s="311"/>
      <c r="Z363" s="311"/>
      <c r="AA363" s="312"/>
      <c r="AB363" s="313" t="s">
        <v>868</v>
      </c>
      <c r="AC363" s="314"/>
      <c r="AD363" s="314"/>
      <c r="AE363" s="314"/>
      <c r="AF363" s="314"/>
      <c r="AG363" s="314"/>
      <c r="AH363" s="314"/>
      <c r="AI363" s="314"/>
      <c r="AJ363" s="314"/>
      <c r="AK363" s="314"/>
      <c r="AL363" s="187" t="s">
        <v>810</v>
      </c>
      <c r="AM363" s="317">
        <f>AM360</f>
        <v>0.5</v>
      </c>
      <c r="AN363" s="318"/>
      <c r="AO363" s="134"/>
      <c r="AP363" s="130"/>
      <c r="AQ363" s="130"/>
      <c r="AR363" s="131"/>
      <c r="AS363" s="195">
        <f>ROUND(ROUND(I359*$U$344,0)*AM363,0)-AO364</f>
        <v>140</v>
      </c>
      <c r="AT363" s="82"/>
    </row>
    <row r="364" spans="1:46" ht="17.2" customHeight="1" x14ac:dyDescent="0.3">
      <c r="A364" s="10">
        <v>21</v>
      </c>
      <c r="B364" s="12" t="s">
        <v>620</v>
      </c>
      <c r="C364" s="51" t="s">
        <v>2178</v>
      </c>
      <c r="D364" s="129"/>
      <c r="E364" s="130"/>
      <c r="F364" s="129"/>
      <c r="G364" s="131"/>
      <c r="H364" s="44"/>
      <c r="I364" s="2"/>
      <c r="J364" s="36"/>
      <c r="K364" s="36"/>
      <c r="L364" s="43"/>
      <c r="M364" s="239" t="s">
        <v>837</v>
      </c>
      <c r="N364" s="239"/>
      <c r="O364" s="239"/>
      <c r="P364" s="239"/>
      <c r="Q364" s="239"/>
      <c r="R364" s="239"/>
      <c r="S364" s="239"/>
      <c r="T364" s="240"/>
      <c r="U364" s="106"/>
      <c r="V364" s="96"/>
      <c r="W364" s="46"/>
      <c r="X364" s="47"/>
      <c r="Y364" s="7"/>
      <c r="Z364" s="7"/>
      <c r="AA364" s="7"/>
      <c r="AB364" s="7"/>
      <c r="AC364" s="7"/>
      <c r="AD364" s="59"/>
      <c r="AE364" s="59"/>
      <c r="AF364" s="7"/>
      <c r="AG364" s="7"/>
      <c r="AH364" s="7"/>
      <c r="AI364" s="7"/>
      <c r="AJ364" s="7"/>
      <c r="AK364" s="7"/>
      <c r="AL364" s="59"/>
      <c r="AM364" s="249"/>
      <c r="AN364" s="250"/>
      <c r="AO364" s="36">
        <f>AO352</f>
        <v>5</v>
      </c>
      <c r="AP364" s="69" t="s">
        <v>873</v>
      </c>
      <c r="AQ364" s="130"/>
      <c r="AR364" s="131"/>
      <c r="AS364" s="167">
        <f>ROUND(ROUND(I359*S366,0)*$U$344,0)-AO364</f>
        <v>274</v>
      </c>
      <c r="AT364" s="82"/>
    </row>
    <row r="365" spans="1:46" ht="17.2" customHeight="1" x14ac:dyDescent="0.3">
      <c r="A365" s="183">
        <v>21</v>
      </c>
      <c r="B365" s="184" t="s">
        <v>621</v>
      </c>
      <c r="C365" s="185" t="s">
        <v>2177</v>
      </c>
      <c r="D365" s="129"/>
      <c r="E365" s="130"/>
      <c r="F365" s="129"/>
      <c r="G365" s="131"/>
      <c r="H365" s="44"/>
      <c r="I365" s="2"/>
      <c r="J365" s="2"/>
      <c r="K365" s="2"/>
      <c r="L365" s="43"/>
      <c r="M365" s="241"/>
      <c r="N365" s="241"/>
      <c r="O365" s="241"/>
      <c r="P365" s="241"/>
      <c r="Q365" s="241"/>
      <c r="R365" s="241"/>
      <c r="S365" s="241"/>
      <c r="T365" s="242"/>
      <c r="U365" s="44"/>
      <c r="V365" s="43"/>
      <c r="W365" s="310" t="s">
        <v>871</v>
      </c>
      <c r="X365" s="311"/>
      <c r="Y365" s="311"/>
      <c r="Z365" s="311"/>
      <c r="AA365" s="312"/>
      <c r="AB365" s="313" t="s">
        <v>870</v>
      </c>
      <c r="AC365" s="314"/>
      <c r="AD365" s="314"/>
      <c r="AE365" s="314"/>
      <c r="AF365" s="314"/>
      <c r="AG365" s="314"/>
      <c r="AH365" s="314"/>
      <c r="AI365" s="314"/>
      <c r="AJ365" s="314"/>
      <c r="AK365" s="314"/>
      <c r="AL365" s="193" t="s">
        <v>810</v>
      </c>
      <c r="AM365" s="315">
        <f>AM362</f>
        <v>0.7</v>
      </c>
      <c r="AN365" s="316"/>
      <c r="AO365" s="44"/>
      <c r="AP365" s="130"/>
      <c r="AQ365" s="130"/>
      <c r="AR365" s="131"/>
      <c r="AS365" s="195">
        <f>ROUND(ROUND(ROUND(I359*S366,0)*$U$344,0)*AM365,0)-AO364</f>
        <v>190</v>
      </c>
      <c r="AT365" s="82"/>
    </row>
    <row r="366" spans="1:46" ht="17.2" customHeight="1" x14ac:dyDescent="0.3">
      <c r="A366" s="183">
        <v>21</v>
      </c>
      <c r="B366" s="184" t="s">
        <v>622</v>
      </c>
      <c r="C366" s="185" t="s">
        <v>2176</v>
      </c>
      <c r="D366" s="148"/>
      <c r="E366" s="149"/>
      <c r="F366" s="148"/>
      <c r="G366" s="150"/>
      <c r="H366" s="42"/>
      <c r="I366" s="8"/>
      <c r="J366" s="8"/>
      <c r="K366" s="8"/>
      <c r="L366" s="20"/>
      <c r="M366" s="11"/>
      <c r="N366" s="11"/>
      <c r="O366" s="11"/>
      <c r="P366" s="11"/>
      <c r="Q366" s="11"/>
      <c r="R366" s="126" t="s">
        <v>810</v>
      </c>
      <c r="S366" s="236">
        <f>S360</f>
        <v>0.96499999999999997</v>
      </c>
      <c r="T366" s="237"/>
      <c r="U366" s="42"/>
      <c r="V366" s="20"/>
      <c r="W366" s="319"/>
      <c r="X366" s="320"/>
      <c r="Y366" s="320"/>
      <c r="Z366" s="320"/>
      <c r="AA366" s="321"/>
      <c r="AB366" s="313" t="s">
        <v>868</v>
      </c>
      <c r="AC366" s="314"/>
      <c r="AD366" s="314"/>
      <c r="AE366" s="314"/>
      <c r="AF366" s="314"/>
      <c r="AG366" s="314"/>
      <c r="AH366" s="314"/>
      <c r="AI366" s="314"/>
      <c r="AJ366" s="314"/>
      <c r="AK366" s="314"/>
      <c r="AL366" s="194" t="s">
        <v>810</v>
      </c>
      <c r="AM366" s="322">
        <f>AM363</f>
        <v>0.5</v>
      </c>
      <c r="AN366" s="323"/>
      <c r="AO366" s="42"/>
      <c r="AP366" s="149"/>
      <c r="AQ366" s="149"/>
      <c r="AR366" s="150"/>
      <c r="AS366" s="196">
        <f>ROUND(ROUND(ROUND(I359*S366,0)*$U$344,0)*AM366,0)-AO364</f>
        <v>135</v>
      </c>
      <c r="AT366" s="81"/>
    </row>
    <row r="367" spans="1:46" ht="17.2" customHeight="1" x14ac:dyDescent="0.3">
      <c r="A367" s="32">
        <v>21</v>
      </c>
      <c r="B367" s="12" t="s">
        <v>623</v>
      </c>
      <c r="C367" s="118" t="s">
        <v>2175</v>
      </c>
      <c r="D367" s="263" t="s">
        <v>975</v>
      </c>
      <c r="E367" s="298"/>
      <c r="F367" s="264" t="s">
        <v>1049</v>
      </c>
      <c r="G367" s="298"/>
      <c r="H367" s="243" t="s">
        <v>923</v>
      </c>
      <c r="I367" s="239"/>
      <c r="J367" s="239"/>
      <c r="K367" s="239"/>
      <c r="L367" s="240"/>
      <c r="M367" s="34"/>
      <c r="N367" s="76"/>
      <c r="O367" s="76"/>
      <c r="P367" s="76"/>
      <c r="Q367" s="76"/>
      <c r="R367" s="76"/>
      <c r="S367" s="76"/>
      <c r="T367" s="103"/>
      <c r="U367" s="304" t="s">
        <v>2048</v>
      </c>
      <c r="V367" s="306" t="s">
        <v>2047</v>
      </c>
      <c r="W367" s="9"/>
      <c r="X367" s="30"/>
      <c r="Y367" s="105"/>
      <c r="Z367" s="63"/>
      <c r="AA367" s="7"/>
      <c r="AB367" s="34"/>
      <c r="AC367" s="34"/>
      <c r="AD367" s="53"/>
      <c r="AE367" s="53"/>
      <c r="AF367" s="34"/>
      <c r="AG367" s="34"/>
      <c r="AH367" s="34"/>
      <c r="AI367" s="34"/>
      <c r="AJ367" s="34"/>
      <c r="AK367" s="34"/>
      <c r="AL367" s="53"/>
      <c r="AM367" s="290"/>
      <c r="AN367" s="290"/>
      <c r="AO367" s="127"/>
      <c r="AP367" s="127"/>
      <c r="AQ367" s="127"/>
      <c r="AR367" s="128"/>
      <c r="AS367" s="178">
        <f>ROUND(I371*$U$392,0)</f>
        <v>273</v>
      </c>
      <c r="AT367" s="14" t="s">
        <v>824</v>
      </c>
    </row>
    <row r="368" spans="1:46" ht="17.2" customHeight="1" x14ac:dyDescent="0.3">
      <c r="A368" s="183">
        <v>21</v>
      </c>
      <c r="B368" s="184" t="s">
        <v>624</v>
      </c>
      <c r="C368" s="198" t="s">
        <v>2174</v>
      </c>
      <c r="D368" s="265"/>
      <c r="E368" s="299"/>
      <c r="F368" s="266"/>
      <c r="G368" s="299"/>
      <c r="H368" s="262"/>
      <c r="I368" s="241"/>
      <c r="J368" s="241"/>
      <c r="K368" s="241"/>
      <c r="L368" s="242"/>
      <c r="M368" s="140"/>
      <c r="N368" s="140"/>
      <c r="O368" s="140"/>
      <c r="P368" s="140"/>
      <c r="Q368" s="140"/>
      <c r="R368" s="140"/>
      <c r="S368" s="140"/>
      <c r="T368" s="83"/>
      <c r="U368" s="305"/>
      <c r="V368" s="307"/>
      <c r="W368" s="310" t="s">
        <v>871</v>
      </c>
      <c r="X368" s="311"/>
      <c r="Y368" s="311"/>
      <c r="Z368" s="311"/>
      <c r="AA368" s="311"/>
      <c r="AB368" s="313" t="s">
        <v>870</v>
      </c>
      <c r="AC368" s="314"/>
      <c r="AD368" s="314"/>
      <c r="AE368" s="314"/>
      <c r="AF368" s="314"/>
      <c r="AG368" s="314"/>
      <c r="AH368" s="314"/>
      <c r="AI368" s="314"/>
      <c r="AJ368" s="314"/>
      <c r="AK368" s="314"/>
      <c r="AL368" s="187" t="s">
        <v>810</v>
      </c>
      <c r="AM368" s="317">
        <f>AM365</f>
        <v>0.7</v>
      </c>
      <c r="AN368" s="317"/>
      <c r="AO368" s="188"/>
      <c r="AP368" s="188"/>
      <c r="AQ368" s="188"/>
      <c r="AR368" s="189"/>
      <c r="AS368" s="190">
        <f>ROUND(ROUND(I371*$U$392,0)*AM368,0)</f>
        <v>191</v>
      </c>
      <c r="AT368" s="82"/>
    </row>
    <row r="369" spans="1:46" ht="17.2" customHeight="1" x14ac:dyDescent="0.3">
      <c r="A369" s="183">
        <v>21</v>
      </c>
      <c r="B369" s="184" t="s">
        <v>625</v>
      </c>
      <c r="C369" s="198" t="s">
        <v>2173</v>
      </c>
      <c r="D369" s="265"/>
      <c r="E369" s="299"/>
      <c r="F369" s="266"/>
      <c r="G369" s="299"/>
      <c r="H369" s="134"/>
      <c r="I369" s="135"/>
      <c r="J369" s="135"/>
      <c r="K369" s="135"/>
      <c r="L369" s="136"/>
      <c r="M369" s="140"/>
      <c r="N369" s="140"/>
      <c r="O369" s="140"/>
      <c r="P369" s="140"/>
      <c r="Q369" s="140"/>
      <c r="R369" s="140"/>
      <c r="S369" s="140"/>
      <c r="T369" s="83"/>
      <c r="U369" s="305"/>
      <c r="V369" s="307"/>
      <c r="W369" s="310"/>
      <c r="X369" s="311"/>
      <c r="Y369" s="311"/>
      <c r="Z369" s="311"/>
      <c r="AA369" s="311"/>
      <c r="AB369" s="313" t="s">
        <v>868</v>
      </c>
      <c r="AC369" s="314"/>
      <c r="AD369" s="314"/>
      <c r="AE369" s="314"/>
      <c r="AF369" s="314"/>
      <c r="AG369" s="314"/>
      <c r="AH369" s="314"/>
      <c r="AI369" s="314"/>
      <c r="AJ369" s="314"/>
      <c r="AK369" s="314"/>
      <c r="AL369" s="187" t="s">
        <v>810</v>
      </c>
      <c r="AM369" s="317">
        <f>AM366</f>
        <v>0.5</v>
      </c>
      <c r="AN369" s="317"/>
      <c r="AO369" s="188"/>
      <c r="AP369" s="188"/>
      <c r="AQ369" s="188"/>
      <c r="AR369" s="189"/>
      <c r="AS369" s="190">
        <f>ROUND(ROUND(I371*$U$392,0)*AM369,0)</f>
        <v>137</v>
      </c>
      <c r="AT369" s="82"/>
    </row>
    <row r="370" spans="1:46" ht="17.2" customHeight="1" x14ac:dyDescent="0.3">
      <c r="A370" s="10">
        <v>21</v>
      </c>
      <c r="B370" s="12" t="s">
        <v>626</v>
      </c>
      <c r="C370" s="151" t="s">
        <v>2172</v>
      </c>
      <c r="D370" s="265"/>
      <c r="E370" s="299"/>
      <c r="F370" s="266"/>
      <c r="G370" s="299"/>
      <c r="H370" s="44"/>
      <c r="I370" s="2"/>
      <c r="J370" s="2"/>
      <c r="K370" s="140"/>
      <c r="L370" s="83"/>
      <c r="M370" s="239" t="s">
        <v>837</v>
      </c>
      <c r="N370" s="239"/>
      <c r="O370" s="239"/>
      <c r="P370" s="239"/>
      <c r="Q370" s="239"/>
      <c r="R370" s="239"/>
      <c r="S370" s="239"/>
      <c r="T370" s="240"/>
      <c r="U370" s="305"/>
      <c r="V370" s="307"/>
      <c r="W370" s="46"/>
      <c r="X370" s="47"/>
      <c r="Y370" s="7"/>
      <c r="Z370" s="7"/>
      <c r="AA370" s="7"/>
      <c r="AB370" s="7"/>
      <c r="AC370" s="7"/>
      <c r="AD370" s="59"/>
      <c r="AE370" s="59"/>
      <c r="AF370" s="7"/>
      <c r="AG370" s="7"/>
      <c r="AH370" s="7"/>
      <c r="AI370" s="7"/>
      <c r="AJ370" s="7"/>
      <c r="AK370" s="7"/>
      <c r="AL370" s="53"/>
      <c r="AM370" s="290"/>
      <c r="AN370" s="290"/>
      <c r="AO370" s="127"/>
      <c r="AP370" s="127"/>
      <c r="AQ370" s="127"/>
      <c r="AR370" s="128"/>
      <c r="AS370" s="178">
        <f>ROUND(ROUND(I371*S372,0)*$U$392,0)</f>
        <v>264</v>
      </c>
      <c r="AT370" s="82"/>
    </row>
    <row r="371" spans="1:46" ht="17.2" customHeight="1" x14ac:dyDescent="0.3">
      <c r="A371" s="183">
        <v>21</v>
      </c>
      <c r="B371" s="184" t="s">
        <v>627</v>
      </c>
      <c r="C371" s="198" t="s">
        <v>2171</v>
      </c>
      <c r="D371" s="265"/>
      <c r="E371" s="299"/>
      <c r="F371" s="266"/>
      <c r="G371" s="299"/>
      <c r="H371" s="44"/>
      <c r="I371" s="295">
        <f>'5療養介護(基本)'!I106</f>
        <v>546</v>
      </c>
      <c r="J371" s="295"/>
      <c r="K371" s="2" t="s">
        <v>809</v>
      </c>
      <c r="L371" s="43"/>
      <c r="M371" s="241"/>
      <c r="N371" s="241"/>
      <c r="O371" s="241"/>
      <c r="P371" s="241"/>
      <c r="Q371" s="241"/>
      <c r="R371" s="241"/>
      <c r="S371" s="241"/>
      <c r="T371" s="242"/>
      <c r="U371" s="305"/>
      <c r="V371" s="307"/>
      <c r="W371" s="310" t="s">
        <v>871</v>
      </c>
      <c r="X371" s="311"/>
      <c r="Y371" s="311"/>
      <c r="Z371" s="311"/>
      <c r="AA371" s="311"/>
      <c r="AB371" s="313" t="s">
        <v>870</v>
      </c>
      <c r="AC371" s="314"/>
      <c r="AD371" s="314"/>
      <c r="AE371" s="314"/>
      <c r="AF371" s="314"/>
      <c r="AG371" s="314"/>
      <c r="AH371" s="314"/>
      <c r="AI371" s="314"/>
      <c r="AJ371" s="314"/>
      <c r="AK371" s="314"/>
      <c r="AL371" s="187" t="s">
        <v>810</v>
      </c>
      <c r="AM371" s="317">
        <f>AM368</f>
        <v>0.7</v>
      </c>
      <c r="AN371" s="317"/>
      <c r="AO371" s="188"/>
      <c r="AP371" s="188"/>
      <c r="AQ371" s="188"/>
      <c r="AR371" s="189"/>
      <c r="AS371" s="190">
        <f>ROUND(ROUND(ROUND(I371*S372,0)*$U$392,0)*AM371,0)</f>
        <v>185</v>
      </c>
      <c r="AT371" s="82"/>
    </row>
    <row r="372" spans="1:46" ht="17.2" customHeight="1" x14ac:dyDescent="0.3">
      <c r="A372" s="183">
        <v>21</v>
      </c>
      <c r="B372" s="184" t="s">
        <v>628</v>
      </c>
      <c r="C372" s="198" t="s">
        <v>2170</v>
      </c>
      <c r="D372" s="265"/>
      <c r="E372" s="299"/>
      <c r="F372" s="266"/>
      <c r="G372" s="299"/>
      <c r="H372" s="44"/>
      <c r="I372" s="2"/>
      <c r="J372" s="2"/>
      <c r="K372" s="2"/>
      <c r="L372" s="43"/>
      <c r="M372" s="11"/>
      <c r="N372" s="11"/>
      <c r="O372" s="11"/>
      <c r="P372" s="11"/>
      <c r="Q372" s="11"/>
      <c r="R372" s="126" t="s">
        <v>810</v>
      </c>
      <c r="S372" s="236">
        <f>S366</f>
        <v>0.96499999999999997</v>
      </c>
      <c r="T372" s="237"/>
      <c r="U372" s="305"/>
      <c r="V372" s="307"/>
      <c r="W372" s="310"/>
      <c r="X372" s="311"/>
      <c r="Y372" s="311"/>
      <c r="Z372" s="311"/>
      <c r="AA372" s="311"/>
      <c r="AB372" s="313" t="s">
        <v>868</v>
      </c>
      <c r="AC372" s="314"/>
      <c r="AD372" s="314"/>
      <c r="AE372" s="314"/>
      <c r="AF372" s="314"/>
      <c r="AG372" s="314"/>
      <c r="AH372" s="314"/>
      <c r="AI372" s="314"/>
      <c r="AJ372" s="314"/>
      <c r="AK372" s="314"/>
      <c r="AL372" s="187" t="s">
        <v>810</v>
      </c>
      <c r="AM372" s="317">
        <f>AM369</f>
        <v>0.5</v>
      </c>
      <c r="AN372" s="317"/>
      <c r="AO372" s="191"/>
      <c r="AP372" s="191"/>
      <c r="AQ372" s="191"/>
      <c r="AR372" s="192"/>
      <c r="AS372" s="190">
        <f>ROUND(ROUND(ROUND(I371*S372,0)*$U$392,0)*AM372,0)</f>
        <v>132</v>
      </c>
      <c r="AT372" s="82"/>
    </row>
    <row r="373" spans="1:46" ht="17.2" customHeight="1" x14ac:dyDescent="0.3">
      <c r="A373" s="10">
        <v>21</v>
      </c>
      <c r="B373" s="12" t="s">
        <v>629</v>
      </c>
      <c r="C373" s="151" t="s">
        <v>2169</v>
      </c>
      <c r="D373" s="265"/>
      <c r="E373" s="299"/>
      <c r="F373" s="266"/>
      <c r="G373" s="299"/>
      <c r="H373" s="129"/>
      <c r="I373" s="130"/>
      <c r="J373" s="130"/>
      <c r="K373" s="130"/>
      <c r="L373" s="131"/>
      <c r="M373" s="34"/>
      <c r="N373" s="76"/>
      <c r="O373" s="76"/>
      <c r="P373" s="76"/>
      <c r="Q373" s="76"/>
      <c r="R373" s="76"/>
      <c r="S373" s="76"/>
      <c r="T373" s="103"/>
      <c r="U373" s="305"/>
      <c r="V373" s="307"/>
      <c r="W373" s="9"/>
      <c r="X373" s="30"/>
      <c r="Y373" s="105"/>
      <c r="Z373" s="63"/>
      <c r="AA373" s="7"/>
      <c r="AB373" s="34"/>
      <c r="AC373" s="34"/>
      <c r="AD373" s="53"/>
      <c r="AE373" s="53"/>
      <c r="AF373" s="34"/>
      <c r="AG373" s="34"/>
      <c r="AH373" s="34"/>
      <c r="AI373" s="34"/>
      <c r="AJ373" s="34"/>
      <c r="AK373" s="34"/>
      <c r="AL373" s="59"/>
      <c r="AM373" s="249"/>
      <c r="AN373" s="250"/>
      <c r="AO373" s="241" t="s">
        <v>877</v>
      </c>
      <c r="AP373" s="241"/>
      <c r="AQ373" s="241"/>
      <c r="AR373" s="242"/>
      <c r="AS373" s="167">
        <f>ROUND(I371*$U$392,0)-AO376</f>
        <v>268</v>
      </c>
      <c r="AT373" s="82"/>
    </row>
    <row r="374" spans="1:46" ht="17.2" customHeight="1" x14ac:dyDescent="0.3">
      <c r="A374" s="183">
        <v>21</v>
      </c>
      <c r="B374" s="184" t="s">
        <v>630</v>
      </c>
      <c r="C374" s="198" t="s">
        <v>2168</v>
      </c>
      <c r="D374" s="265"/>
      <c r="E374" s="299"/>
      <c r="F374" s="266"/>
      <c r="G374" s="299"/>
      <c r="H374" s="129"/>
      <c r="I374" s="130"/>
      <c r="J374" s="130"/>
      <c r="K374" s="130"/>
      <c r="L374" s="131"/>
      <c r="M374" s="140"/>
      <c r="N374" s="140"/>
      <c r="O374" s="140"/>
      <c r="P374" s="140"/>
      <c r="Q374" s="140"/>
      <c r="R374" s="140"/>
      <c r="S374" s="140"/>
      <c r="T374" s="83"/>
      <c r="U374" s="305"/>
      <c r="V374" s="307"/>
      <c r="W374" s="310" t="s">
        <v>871</v>
      </c>
      <c r="X374" s="311"/>
      <c r="Y374" s="311"/>
      <c r="Z374" s="311"/>
      <c r="AA374" s="312"/>
      <c r="AB374" s="313" t="s">
        <v>870</v>
      </c>
      <c r="AC374" s="314"/>
      <c r="AD374" s="314"/>
      <c r="AE374" s="314"/>
      <c r="AF374" s="314"/>
      <c r="AG374" s="314"/>
      <c r="AH374" s="314"/>
      <c r="AI374" s="314"/>
      <c r="AJ374" s="314"/>
      <c r="AK374" s="314"/>
      <c r="AL374" s="193" t="s">
        <v>810</v>
      </c>
      <c r="AM374" s="315">
        <f>AM371</f>
        <v>0.7</v>
      </c>
      <c r="AN374" s="316"/>
      <c r="AO374" s="262"/>
      <c r="AP374" s="241"/>
      <c r="AQ374" s="241"/>
      <c r="AR374" s="242"/>
      <c r="AS374" s="195">
        <f>ROUND(ROUND(I371*$U$392,0)*AM374,0)-AO376</f>
        <v>186</v>
      </c>
      <c r="AT374" s="82"/>
    </row>
    <row r="375" spans="1:46" ht="17.2" customHeight="1" x14ac:dyDescent="0.3">
      <c r="A375" s="183">
        <v>21</v>
      </c>
      <c r="B375" s="184" t="s">
        <v>631</v>
      </c>
      <c r="C375" s="198" t="s">
        <v>2167</v>
      </c>
      <c r="D375" s="265"/>
      <c r="E375" s="299"/>
      <c r="F375" s="266"/>
      <c r="G375" s="299"/>
      <c r="H375" s="134"/>
      <c r="I375" s="135"/>
      <c r="J375" s="135"/>
      <c r="K375" s="135"/>
      <c r="L375" s="136"/>
      <c r="M375" s="140"/>
      <c r="N375" s="140"/>
      <c r="O375" s="140"/>
      <c r="P375" s="140"/>
      <c r="Q375" s="140"/>
      <c r="R375" s="140"/>
      <c r="S375" s="140"/>
      <c r="T375" s="83"/>
      <c r="U375" s="305"/>
      <c r="V375" s="307"/>
      <c r="W375" s="310"/>
      <c r="X375" s="311"/>
      <c r="Y375" s="311"/>
      <c r="Z375" s="311"/>
      <c r="AA375" s="312"/>
      <c r="AB375" s="313" t="s">
        <v>868</v>
      </c>
      <c r="AC375" s="314"/>
      <c r="AD375" s="314"/>
      <c r="AE375" s="314"/>
      <c r="AF375" s="314"/>
      <c r="AG375" s="314"/>
      <c r="AH375" s="314"/>
      <c r="AI375" s="314"/>
      <c r="AJ375" s="314"/>
      <c r="AK375" s="314"/>
      <c r="AL375" s="187" t="s">
        <v>810</v>
      </c>
      <c r="AM375" s="317">
        <f>AM372</f>
        <v>0.5</v>
      </c>
      <c r="AN375" s="318"/>
      <c r="AO375" s="134"/>
      <c r="AP375" s="130"/>
      <c r="AQ375" s="130"/>
      <c r="AR375" s="131"/>
      <c r="AS375" s="195">
        <f>ROUND(ROUND(I371*$U$392,0)*AM375,0)-AO376</f>
        <v>132</v>
      </c>
      <c r="AT375" s="82"/>
    </row>
    <row r="376" spans="1:46" ht="17.2" customHeight="1" x14ac:dyDescent="0.3">
      <c r="A376" s="10">
        <v>21</v>
      </c>
      <c r="B376" s="12" t="s">
        <v>632</v>
      </c>
      <c r="C376" s="151" t="s">
        <v>2166</v>
      </c>
      <c r="D376" s="265"/>
      <c r="E376" s="299"/>
      <c r="F376" s="266"/>
      <c r="G376" s="299"/>
      <c r="H376" s="44"/>
      <c r="I376" s="2"/>
      <c r="J376" s="36"/>
      <c r="K376" s="36"/>
      <c r="L376" s="43"/>
      <c r="M376" s="239" t="s">
        <v>837</v>
      </c>
      <c r="N376" s="239"/>
      <c r="O376" s="239"/>
      <c r="P376" s="239"/>
      <c r="Q376" s="239"/>
      <c r="R376" s="239"/>
      <c r="S376" s="239"/>
      <c r="T376" s="240"/>
      <c r="U376" s="305"/>
      <c r="V376" s="307"/>
      <c r="W376" s="46"/>
      <c r="X376" s="47"/>
      <c r="Y376" s="7"/>
      <c r="Z376" s="7"/>
      <c r="AA376" s="7"/>
      <c r="AB376" s="7"/>
      <c r="AC376" s="7"/>
      <c r="AD376" s="59"/>
      <c r="AE376" s="59"/>
      <c r="AF376" s="7"/>
      <c r="AG376" s="7"/>
      <c r="AH376" s="7"/>
      <c r="AI376" s="7"/>
      <c r="AJ376" s="7"/>
      <c r="AK376" s="7"/>
      <c r="AL376" s="59"/>
      <c r="AM376" s="249"/>
      <c r="AN376" s="250"/>
      <c r="AO376" s="36">
        <f>AO364</f>
        <v>5</v>
      </c>
      <c r="AP376" s="69" t="s">
        <v>873</v>
      </c>
      <c r="AQ376" s="130"/>
      <c r="AR376" s="131"/>
      <c r="AS376" s="167">
        <f>ROUND(ROUND(I371*S378,0)*$U$392,0)-AO376</f>
        <v>259</v>
      </c>
      <c r="AT376" s="82"/>
    </row>
    <row r="377" spans="1:46" ht="17.2" customHeight="1" x14ac:dyDescent="0.3">
      <c r="A377" s="183">
        <v>21</v>
      </c>
      <c r="B377" s="184" t="s">
        <v>633</v>
      </c>
      <c r="C377" s="198" t="s">
        <v>2165</v>
      </c>
      <c r="D377" s="265"/>
      <c r="E377" s="299"/>
      <c r="F377" s="266"/>
      <c r="G377" s="299"/>
      <c r="H377" s="44"/>
      <c r="I377" s="2"/>
      <c r="J377" s="2"/>
      <c r="K377" s="2"/>
      <c r="L377" s="43"/>
      <c r="M377" s="241"/>
      <c r="N377" s="241"/>
      <c r="O377" s="241"/>
      <c r="P377" s="241"/>
      <c r="Q377" s="241"/>
      <c r="R377" s="241"/>
      <c r="S377" s="241"/>
      <c r="T377" s="242"/>
      <c r="U377" s="305"/>
      <c r="V377" s="307"/>
      <c r="W377" s="310" t="s">
        <v>871</v>
      </c>
      <c r="X377" s="311"/>
      <c r="Y377" s="311"/>
      <c r="Z377" s="311"/>
      <c r="AA377" s="312"/>
      <c r="AB377" s="313" t="s">
        <v>870</v>
      </c>
      <c r="AC377" s="314"/>
      <c r="AD377" s="314"/>
      <c r="AE377" s="314"/>
      <c r="AF377" s="314"/>
      <c r="AG377" s="314"/>
      <c r="AH377" s="314"/>
      <c r="AI377" s="314"/>
      <c r="AJ377" s="314"/>
      <c r="AK377" s="314"/>
      <c r="AL377" s="193" t="s">
        <v>810</v>
      </c>
      <c r="AM377" s="315">
        <f>AM374</f>
        <v>0.7</v>
      </c>
      <c r="AN377" s="316"/>
      <c r="AO377" s="44"/>
      <c r="AP377" s="130"/>
      <c r="AQ377" s="130"/>
      <c r="AR377" s="131"/>
      <c r="AS377" s="195">
        <f>ROUND(ROUND(ROUND(I371*S378,0)*$U$392,0)*AM377,0)-AO376</f>
        <v>180</v>
      </c>
      <c r="AT377" s="82"/>
    </row>
    <row r="378" spans="1:46" ht="17.2" customHeight="1" x14ac:dyDescent="0.3">
      <c r="A378" s="183">
        <v>21</v>
      </c>
      <c r="B378" s="184" t="s">
        <v>634</v>
      </c>
      <c r="C378" s="198" t="s">
        <v>2164</v>
      </c>
      <c r="D378" s="265"/>
      <c r="E378" s="299"/>
      <c r="F378" s="266"/>
      <c r="G378" s="299"/>
      <c r="H378" s="44"/>
      <c r="I378" s="2"/>
      <c r="J378" s="2"/>
      <c r="K378" s="2"/>
      <c r="L378" s="43"/>
      <c r="M378" s="11"/>
      <c r="N378" s="11"/>
      <c r="O378" s="11"/>
      <c r="P378" s="11"/>
      <c r="Q378" s="11"/>
      <c r="R378" s="126" t="s">
        <v>810</v>
      </c>
      <c r="S378" s="236">
        <f>S372</f>
        <v>0.96499999999999997</v>
      </c>
      <c r="T378" s="237"/>
      <c r="U378" s="305"/>
      <c r="V378" s="307"/>
      <c r="W378" s="319"/>
      <c r="X378" s="320"/>
      <c r="Y378" s="320"/>
      <c r="Z378" s="320"/>
      <c r="AA378" s="321"/>
      <c r="AB378" s="313" t="s">
        <v>868</v>
      </c>
      <c r="AC378" s="314"/>
      <c r="AD378" s="314"/>
      <c r="AE378" s="314"/>
      <c r="AF378" s="314"/>
      <c r="AG378" s="314"/>
      <c r="AH378" s="314"/>
      <c r="AI378" s="314"/>
      <c r="AJ378" s="314"/>
      <c r="AK378" s="314"/>
      <c r="AL378" s="194" t="s">
        <v>810</v>
      </c>
      <c r="AM378" s="322">
        <f>AM375</f>
        <v>0.5</v>
      </c>
      <c r="AN378" s="323"/>
      <c r="AO378" s="42"/>
      <c r="AP378" s="149"/>
      <c r="AQ378" s="149"/>
      <c r="AR378" s="150"/>
      <c r="AS378" s="195">
        <f>ROUND(ROUND(ROUND(I371*S378,0)*$U$392,0)*AM378,0)-AO376</f>
        <v>127</v>
      </c>
      <c r="AT378" s="82"/>
    </row>
    <row r="379" spans="1:46" ht="17.2" customHeight="1" x14ac:dyDescent="0.3">
      <c r="A379" s="10">
        <v>21</v>
      </c>
      <c r="B379" s="12" t="s">
        <v>635</v>
      </c>
      <c r="C379" s="151" t="s">
        <v>2163</v>
      </c>
      <c r="D379" s="129"/>
      <c r="E379" s="131"/>
      <c r="F379" s="130"/>
      <c r="G379" s="131"/>
      <c r="H379" s="243" t="s">
        <v>910</v>
      </c>
      <c r="I379" s="239"/>
      <c r="J379" s="239"/>
      <c r="K379" s="239"/>
      <c r="L379" s="240"/>
      <c r="M379" s="34"/>
      <c r="N379" s="76"/>
      <c r="O379" s="76"/>
      <c r="P379" s="76"/>
      <c r="Q379" s="76"/>
      <c r="R379" s="76"/>
      <c r="S379" s="76"/>
      <c r="T379" s="103"/>
      <c r="U379" s="305"/>
      <c r="V379" s="307"/>
      <c r="W379" s="9"/>
      <c r="X379" s="30"/>
      <c r="Y379" s="105"/>
      <c r="Z379" s="63"/>
      <c r="AA379" s="7"/>
      <c r="AB379" s="34"/>
      <c r="AC379" s="34"/>
      <c r="AD379" s="53"/>
      <c r="AE379" s="53"/>
      <c r="AF379" s="34"/>
      <c r="AG379" s="34"/>
      <c r="AH379" s="34"/>
      <c r="AI379" s="34"/>
      <c r="AJ379" s="34"/>
      <c r="AK379" s="34"/>
      <c r="AL379" s="53"/>
      <c r="AM379" s="290"/>
      <c r="AN379" s="290"/>
      <c r="AO379" s="127"/>
      <c r="AP379" s="127"/>
      <c r="AQ379" s="127"/>
      <c r="AR379" s="128"/>
      <c r="AS379" s="178">
        <f>ROUND(I383*$U$392,0)</f>
        <v>259</v>
      </c>
      <c r="AT379" s="82"/>
    </row>
    <row r="380" spans="1:46" ht="17.2" customHeight="1" x14ac:dyDescent="0.3">
      <c r="A380" s="183">
        <v>21</v>
      </c>
      <c r="B380" s="184" t="s">
        <v>636</v>
      </c>
      <c r="C380" s="198" t="s">
        <v>2162</v>
      </c>
      <c r="D380" s="129"/>
      <c r="E380" s="131"/>
      <c r="F380" s="130"/>
      <c r="G380" s="131"/>
      <c r="H380" s="262"/>
      <c r="I380" s="241"/>
      <c r="J380" s="241"/>
      <c r="K380" s="241"/>
      <c r="L380" s="242"/>
      <c r="M380" s="140"/>
      <c r="N380" s="140"/>
      <c r="O380" s="140"/>
      <c r="P380" s="140"/>
      <c r="Q380" s="140"/>
      <c r="R380" s="140"/>
      <c r="S380" s="140"/>
      <c r="T380" s="83"/>
      <c r="U380" s="305"/>
      <c r="V380" s="307"/>
      <c r="W380" s="310" t="s">
        <v>871</v>
      </c>
      <c r="X380" s="311"/>
      <c r="Y380" s="311"/>
      <c r="Z380" s="311"/>
      <c r="AA380" s="311"/>
      <c r="AB380" s="313" t="s">
        <v>870</v>
      </c>
      <c r="AC380" s="314"/>
      <c r="AD380" s="314"/>
      <c r="AE380" s="314"/>
      <c r="AF380" s="314"/>
      <c r="AG380" s="314"/>
      <c r="AH380" s="314"/>
      <c r="AI380" s="314"/>
      <c r="AJ380" s="314"/>
      <c r="AK380" s="314"/>
      <c r="AL380" s="187" t="s">
        <v>810</v>
      </c>
      <c r="AM380" s="317">
        <f>AM377</f>
        <v>0.7</v>
      </c>
      <c r="AN380" s="317"/>
      <c r="AO380" s="188"/>
      <c r="AP380" s="188"/>
      <c r="AQ380" s="188"/>
      <c r="AR380" s="189"/>
      <c r="AS380" s="190">
        <f>ROUND(ROUND(I383*$U$392,0)*AM380,0)</f>
        <v>181</v>
      </c>
      <c r="AT380" s="82"/>
    </row>
    <row r="381" spans="1:46" ht="17.2" customHeight="1" x14ac:dyDescent="0.3">
      <c r="A381" s="183">
        <v>21</v>
      </c>
      <c r="B381" s="184" t="s">
        <v>637</v>
      </c>
      <c r="C381" s="198" t="s">
        <v>2161</v>
      </c>
      <c r="D381" s="129"/>
      <c r="E381" s="131"/>
      <c r="F381" s="130"/>
      <c r="G381" s="131"/>
      <c r="H381" s="129"/>
      <c r="I381" s="130"/>
      <c r="J381" s="130"/>
      <c r="K381" s="130"/>
      <c r="L381" s="131"/>
      <c r="M381" s="140"/>
      <c r="N381" s="140"/>
      <c r="O381" s="140"/>
      <c r="P381" s="140"/>
      <c r="Q381" s="140"/>
      <c r="R381" s="140"/>
      <c r="S381" s="140"/>
      <c r="T381" s="83"/>
      <c r="U381" s="305"/>
      <c r="V381" s="307"/>
      <c r="W381" s="310"/>
      <c r="X381" s="311"/>
      <c r="Y381" s="311"/>
      <c r="Z381" s="311"/>
      <c r="AA381" s="311"/>
      <c r="AB381" s="313" t="s">
        <v>868</v>
      </c>
      <c r="AC381" s="314"/>
      <c r="AD381" s="314"/>
      <c r="AE381" s="314"/>
      <c r="AF381" s="314"/>
      <c r="AG381" s="314"/>
      <c r="AH381" s="314"/>
      <c r="AI381" s="314"/>
      <c r="AJ381" s="314"/>
      <c r="AK381" s="314"/>
      <c r="AL381" s="187" t="s">
        <v>810</v>
      </c>
      <c r="AM381" s="317">
        <f>AM378</f>
        <v>0.5</v>
      </c>
      <c r="AN381" s="317"/>
      <c r="AO381" s="188"/>
      <c r="AP381" s="188"/>
      <c r="AQ381" s="188"/>
      <c r="AR381" s="189"/>
      <c r="AS381" s="190">
        <f>ROUND(ROUND(I383*$U$392,0)*AM381,0)</f>
        <v>130</v>
      </c>
      <c r="AT381" s="82"/>
    </row>
    <row r="382" spans="1:46" ht="17.2" customHeight="1" x14ac:dyDescent="0.3">
      <c r="A382" s="10">
        <v>21</v>
      </c>
      <c r="B382" s="12" t="s">
        <v>638</v>
      </c>
      <c r="C382" s="151" t="s">
        <v>2160</v>
      </c>
      <c r="D382" s="129"/>
      <c r="E382" s="131"/>
      <c r="F382" s="130"/>
      <c r="G382" s="131"/>
      <c r="H382" s="129"/>
      <c r="I382" s="130"/>
      <c r="J382" s="2"/>
      <c r="K382" s="140"/>
      <c r="L382" s="83"/>
      <c r="M382" s="239" t="s">
        <v>837</v>
      </c>
      <c r="N382" s="239"/>
      <c r="O382" s="239"/>
      <c r="P382" s="239"/>
      <c r="Q382" s="239"/>
      <c r="R382" s="239"/>
      <c r="S382" s="239"/>
      <c r="T382" s="240"/>
      <c r="U382" s="305"/>
      <c r="V382" s="307"/>
      <c r="W382" s="46"/>
      <c r="X382" s="47"/>
      <c r="Y382" s="7"/>
      <c r="Z382" s="7"/>
      <c r="AA382" s="7"/>
      <c r="AB382" s="7"/>
      <c r="AC382" s="7"/>
      <c r="AD382" s="59"/>
      <c r="AE382" s="59"/>
      <c r="AF382" s="7"/>
      <c r="AG382" s="7"/>
      <c r="AH382" s="7"/>
      <c r="AI382" s="7"/>
      <c r="AJ382" s="7"/>
      <c r="AK382" s="7"/>
      <c r="AL382" s="53"/>
      <c r="AM382" s="290"/>
      <c r="AN382" s="290"/>
      <c r="AO382" s="127"/>
      <c r="AP382" s="127"/>
      <c r="AQ382" s="127"/>
      <c r="AR382" s="128"/>
      <c r="AS382" s="178">
        <f>ROUND(ROUND(I383*S384,0)*$U$392,0)</f>
        <v>250</v>
      </c>
      <c r="AT382" s="82"/>
    </row>
    <row r="383" spans="1:46" ht="17.2" customHeight="1" x14ac:dyDescent="0.3">
      <c r="A383" s="183">
        <v>21</v>
      </c>
      <c r="B383" s="184" t="s">
        <v>639</v>
      </c>
      <c r="C383" s="198" t="s">
        <v>2159</v>
      </c>
      <c r="D383" s="129"/>
      <c r="E383" s="131"/>
      <c r="F383" s="130"/>
      <c r="G383" s="131"/>
      <c r="H383" s="129"/>
      <c r="I383" s="295">
        <f>'5療養介護(基本)'!I118</f>
        <v>517</v>
      </c>
      <c r="J383" s="295"/>
      <c r="K383" s="2" t="s">
        <v>809</v>
      </c>
      <c r="L383" s="131"/>
      <c r="M383" s="241"/>
      <c r="N383" s="241"/>
      <c r="O383" s="241"/>
      <c r="P383" s="241"/>
      <c r="Q383" s="241"/>
      <c r="R383" s="241"/>
      <c r="S383" s="241"/>
      <c r="T383" s="242"/>
      <c r="U383" s="305"/>
      <c r="V383" s="307"/>
      <c r="W383" s="310" t="s">
        <v>871</v>
      </c>
      <c r="X383" s="311"/>
      <c r="Y383" s="311"/>
      <c r="Z383" s="311"/>
      <c r="AA383" s="311"/>
      <c r="AB383" s="313" t="s">
        <v>870</v>
      </c>
      <c r="AC383" s="314"/>
      <c r="AD383" s="314"/>
      <c r="AE383" s="314"/>
      <c r="AF383" s="314"/>
      <c r="AG383" s="314"/>
      <c r="AH383" s="314"/>
      <c r="AI383" s="314"/>
      <c r="AJ383" s="314"/>
      <c r="AK383" s="314"/>
      <c r="AL383" s="187" t="s">
        <v>810</v>
      </c>
      <c r="AM383" s="317">
        <f>AM380</f>
        <v>0.7</v>
      </c>
      <c r="AN383" s="317"/>
      <c r="AO383" s="188"/>
      <c r="AP383" s="188"/>
      <c r="AQ383" s="188"/>
      <c r="AR383" s="189"/>
      <c r="AS383" s="190">
        <f>ROUND(ROUND(ROUND(I383*S384,0)*$U$392,0)*AM383,0)</f>
        <v>175</v>
      </c>
      <c r="AT383" s="82"/>
    </row>
    <row r="384" spans="1:46" ht="17.2" customHeight="1" x14ac:dyDescent="0.3">
      <c r="A384" s="183">
        <v>21</v>
      </c>
      <c r="B384" s="184" t="s">
        <v>640</v>
      </c>
      <c r="C384" s="198" t="s">
        <v>2158</v>
      </c>
      <c r="D384" s="129"/>
      <c r="E384" s="131"/>
      <c r="F384" s="130"/>
      <c r="G384" s="131"/>
      <c r="H384" s="129"/>
      <c r="I384" s="120"/>
      <c r="J384" s="120"/>
      <c r="K384" s="120"/>
      <c r="L384" s="121"/>
      <c r="M384" s="11"/>
      <c r="N384" s="11"/>
      <c r="O384" s="11"/>
      <c r="P384" s="11"/>
      <c r="Q384" s="11"/>
      <c r="R384" s="126" t="s">
        <v>810</v>
      </c>
      <c r="S384" s="236">
        <f>S378</f>
        <v>0.96499999999999997</v>
      </c>
      <c r="T384" s="237"/>
      <c r="U384" s="305"/>
      <c r="V384" s="307"/>
      <c r="W384" s="310"/>
      <c r="X384" s="311"/>
      <c r="Y384" s="311"/>
      <c r="Z384" s="311"/>
      <c r="AA384" s="311"/>
      <c r="AB384" s="313" t="s">
        <v>868</v>
      </c>
      <c r="AC384" s="314"/>
      <c r="AD384" s="314"/>
      <c r="AE384" s="314"/>
      <c r="AF384" s="314"/>
      <c r="AG384" s="314"/>
      <c r="AH384" s="314"/>
      <c r="AI384" s="314"/>
      <c r="AJ384" s="314"/>
      <c r="AK384" s="314"/>
      <c r="AL384" s="187" t="s">
        <v>810</v>
      </c>
      <c r="AM384" s="317">
        <f>AM381</f>
        <v>0.5</v>
      </c>
      <c r="AN384" s="317"/>
      <c r="AO384" s="191"/>
      <c r="AP384" s="191"/>
      <c r="AQ384" s="191"/>
      <c r="AR384" s="192"/>
      <c r="AS384" s="190">
        <f>ROUND(ROUND(ROUND(I383*S384,0)*$U$392,0)*AM384,0)</f>
        <v>125</v>
      </c>
      <c r="AT384" s="82"/>
    </row>
    <row r="385" spans="1:46" ht="17.2" customHeight="1" x14ac:dyDescent="0.3">
      <c r="A385" s="10">
        <v>21</v>
      </c>
      <c r="B385" s="12" t="s">
        <v>641</v>
      </c>
      <c r="C385" s="151" t="s">
        <v>2157</v>
      </c>
      <c r="D385" s="129"/>
      <c r="E385" s="131"/>
      <c r="F385" s="130"/>
      <c r="G385" s="131"/>
      <c r="H385" s="122"/>
      <c r="I385" s="120"/>
      <c r="J385" s="120"/>
      <c r="K385" s="120"/>
      <c r="L385" s="121"/>
      <c r="M385" s="34"/>
      <c r="N385" s="76"/>
      <c r="O385" s="76"/>
      <c r="P385" s="76"/>
      <c r="Q385" s="76"/>
      <c r="R385" s="76"/>
      <c r="S385" s="76"/>
      <c r="T385" s="103"/>
      <c r="U385" s="107"/>
      <c r="V385" s="307"/>
      <c r="W385" s="9"/>
      <c r="X385" s="30"/>
      <c r="Y385" s="105"/>
      <c r="Z385" s="63"/>
      <c r="AA385" s="7"/>
      <c r="AB385" s="34"/>
      <c r="AC385" s="34"/>
      <c r="AD385" s="53"/>
      <c r="AE385" s="53"/>
      <c r="AF385" s="34"/>
      <c r="AG385" s="34"/>
      <c r="AH385" s="34"/>
      <c r="AI385" s="34"/>
      <c r="AJ385" s="34"/>
      <c r="AK385" s="34"/>
      <c r="AL385" s="59"/>
      <c r="AM385" s="249"/>
      <c r="AN385" s="250"/>
      <c r="AO385" s="241" t="s">
        <v>877</v>
      </c>
      <c r="AP385" s="241"/>
      <c r="AQ385" s="241"/>
      <c r="AR385" s="242"/>
      <c r="AS385" s="167">
        <f>ROUND(I383*$U$392,0)-AO388</f>
        <v>254</v>
      </c>
      <c r="AT385" s="82"/>
    </row>
    <row r="386" spans="1:46" ht="17.2" customHeight="1" x14ac:dyDescent="0.3">
      <c r="A386" s="183">
        <v>21</v>
      </c>
      <c r="B386" s="184" t="s">
        <v>642</v>
      </c>
      <c r="C386" s="198" t="s">
        <v>2156</v>
      </c>
      <c r="D386" s="129"/>
      <c r="E386" s="131"/>
      <c r="F386" s="130"/>
      <c r="G386" s="131"/>
      <c r="H386" s="122"/>
      <c r="I386" s="120"/>
      <c r="J386" s="120"/>
      <c r="K386" s="120"/>
      <c r="L386" s="121"/>
      <c r="M386" s="140"/>
      <c r="N386" s="140"/>
      <c r="O386" s="140"/>
      <c r="P386" s="140"/>
      <c r="Q386" s="140"/>
      <c r="R386" s="140"/>
      <c r="S386" s="140"/>
      <c r="T386" s="83"/>
      <c r="U386" s="107"/>
      <c r="V386" s="307"/>
      <c r="W386" s="310" t="s">
        <v>871</v>
      </c>
      <c r="X386" s="311"/>
      <c r="Y386" s="311"/>
      <c r="Z386" s="311"/>
      <c r="AA386" s="312"/>
      <c r="AB386" s="313" t="s">
        <v>870</v>
      </c>
      <c r="AC386" s="314"/>
      <c r="AD386" s="314"/>
      <c r="AE386" s="314"/>
      <c r="AF386" s="314"/>
      <c r="AG386" s="314"/>
      <c r="AH386" s="314"/>
      <c r="AI386" s="314"/>
      <c r="AJ386" s="314"/>
      <c r="AK386" s="314"/>
      <c r="AL386" s="193" t="s">
        <v>810</v>
      </c>
      <c r="AM386" s="315">
        <f>AM383</f>
        <v>0.7</v>
      </c>
      <c r="AN386" s="316"/>
      <c r="AO386" s="262"/>
      <c r="AP386" s="241"/>
      <c r="AQ386" s="241"/>
      <c r="AR386" s="242"/>
      <c r="AS386" s="195">
        <f>ROUND(ROUND(I383*$U$392,0)*AM386,0)-AO388</f>
        <v>176</v>
      </c>
      <c r="AT386" s="82"/>
    </row>
    <row r="387" spans="1:46" ht="17.2" customHeight="1" x14ac:dyDescent="0.3">
      <c r="A387" s="183">
        <v>21</v>
      </c>
      <c r="B387" s="184" t="s">
        <v>643</v>
      </c>
      <c r="C387" s="198" t="s">
        <v>2155</v>
      </c>
      <c r="D387" s="129"/>
      <c r="E387" s="131"/>
      <c r="F387" s="130"/>
      <c r="G387" s="131"/>
      <c r="H387" s="122"/>
      <c r="I387" s="120"/>
      <c r="J387" s="120"/>
      <c r="K387" s="120"/>
      <c r="L387" s="121"/>
      <c r="M387" s="140"/>
      <c r="N387" s="140"/>
      <c r="O387" s="140"/>
      <c r="P387" s="140"/>
      <c r="Q387" s="140"/>
      <c r="R387" s="140"/>
      <c r="S387" s="140"/>
      <c r="T387" s="83"/>
      <c r="U387" s="107"/>
      <c r="V387" s="307"/>
      <c r="W387" s="310"/>
      <c r="X387" s="311"/>
      <c r="Y387" s="311"/>
      <c r="Z387" s="311"/>
      <c r="AA387" s="312"/>
      <c r="AB387" s="313" t="s">
        <v>868</v>
      </c>
      <c r="AC387" s="314"/>
      <c r="AD387" s="314"/>
      <c r="AE387" s="314"/>
      <c r="AF387" s="314"/>
      <c r="AG387" s="314"/>
      <c r="AH387" s="314"/>
      <c r="AI387" s="314"/>
      <c r="AJ387" s="314"/>
      <c r="AK387" s="314"/>
      <c r="AL387" s="187" t="s">
        <v>810</v>
      </c>
      <c r="AM387" s="317">
        <f>AM384</f>
        <v>0.5</v>
      </c>
      <c r="AN387" s="318"/>
      <c r="AO387" s="134"/>
      <c r="AP387" s="130"/>
      <c r="AQ387" s="130"/>
      <c r="AR387" s="131"/>
      <c r="AS387" s="195">
        <f>ROUND(ROUND(I383*$U$392,0)*AM387,0)-AO388</f>
        <v>125</v>
      </c>
      <c r="AT387" s="82"/>
    </row>
    <row r="388" spans="1:46" ht="17.2" customHeight="1" x14ac:dyDescent="0.3">
      <c r="A388" s="10">
        <v>21</v>
      </c>
      <c r="B388" s="12" t="s">
        <v>644</v>
      </c>
      <c r="C388" s="151" t="s">
        <v>2154</v>
      </c>
      <c r="D388" s="129"/>
      <c r="E388" s="131"/>
      <c r="F388" s="130"/>
      <c r="G388" s="131"/>
      <c r="H388" s="122"/>
      <c r="I388" s="120"/>
      <c r="J388" s="120"/>
      <c r="K388" s="120"/>
      <c r="L388" s="121"/>
      <c r="M388" s="239" t="s">
        <v>837</v>
      </c>
      <c r="N388" s="239"/>
      <c r="O388" s="239"/>
      <c r="P388" s="239"/>
      <c r="Q388" s="239"/>
      <c r="R388" s="239"/>
      <c r="S388" s="239"/>
      <c r="T388" s="240"/>
      <c r="U388" s="107"/>
      <c r="V388" s="307"/>
      <c r="W388" s="46"/>
      <c r="X388" s="47"/>
      <c r="Y388" s="7"/>
      <c r="Z388" s="7"/>
      <c r="AA388" s="7"/>
      <c r="AB388" s="7"/>
      <c r="AC388" s="7"/>
      <c r="AD388" s="59"/>
      <c r="AE388" s="59"/>
      <c r="AF388" s="7"/>
      <c r="AG388" s="7"/>
      <c r="AH388" s="7"/>
      <c r="AI388" s="7"/>
      <c r="AJ388" s="7"/>
      <c r="AK388" s="7"/>
      <c r="AL388" s="59"/>
      <c r="AM388" s="249"/>
      <c r="AN388" s="250"/>
      <c r="AO388" s="36">
        <f>AO376</f>
        <v>5</v>
      </c>
      <c r="AP388" s="69" t="s">
        <v>873</v>
      </c>
      <c r="AQ388" s="130"/>
      <c r="AR388" s="131"/>
      <c r="AS388" s="167">
        <f>ROUND(ROUND(I383*S390,0)*$U$392,0)-AO388</f>
        <v>245</v>
      </c>
      <c r="AT388" s="82"/>
    </row>
    <row r="389" spans="1:46" ht="17.2" customHeight="1" x14ac:dyDescent="0.3">
      <c r="A389" s="183">
        <v>21</v>
      </c>
      <c r="B389" s="184" t="s">
        <v>645</v>
      </c>
      <c r="C389" s="198" t="s">
        <v>2153</v>
      </c>
      <c r="D389" s="129"/>
      <c r="E389" s="131"/>
      <c r="F389" s="130"/>
      <c r="G389" s="131"/>
      <c r="H389" s="122"/>
      <c r="I389" s="120"/>
      <c r="J389" s="120"/>
      <c r="K389" s="120"/>
      <c r="L389" s="121"/>
      <c r="M389" s="241"/>
      <c r="N389" s="241"/>
      <c r="O389" s="241"/>
      <c r="P389" s="241"/>
      <c r="Q389" s="241"/>
      <c r="R389" s="241"/>
      <c r="S389" s="241"/>
      <c r="T389" s="242"/>
      <c r="U389" s="107"/>
      <c r="V389" s="307"/>
      <c r="W389" s="310" t="s">
        <v>871</v>
      </c>
      <c r="X389" s="311"/>
      <c r="Y389" s="311"/>
      <c r="Z389" s="311"/>
      <c r="AA389" s="312"/>
      <c r="AB389" s="313" t="s">
        <v>870</v>
      </c>
      <c r="AC389" s="314"/>
      <c r="AD389" s="314"/>
      <c r="AE389" s="314"/>
      <c r="AF389" s="314"/>
      <c r="AG389" s="314"/>
      <c r="AH389" s="314"/>
      <c r="AI389" s="314"/>
      <c r="AJ389" s="314"/>
      <c r="AK389" s="314"/>
      <c r="AL389" s="193" t="s">
        <v>810</v>
      </c>
      <c r="AM389" s="315">
        <f>AM386</f>
        <v>0.7</v>
      </c>
      <c r="AN389" s="316"/>
      <c r="AO389" s="44"/>
      <c r="AP389" s="130"/>
      <c r="AQ389" s="130"/>
      <c r="AR389" s="131"/>
      <c r="AS389" s="195">
        <f>ROUND(ROUND(ROUND(I383*S390,0)*$U$392,0)*AM389,0)-AO388</f>
        <v>170</v>
      </c>
      <c r="AT389" s="82"/>
    </row>
    <row r="390" spans="1:46" ht="17.2" customHeight="1" x14ac:dyDescent="0.3">
      <c r="A390" s="183">
        <v>21</v>
      </c>
      <c r="B390" s="184" t="s">
        <v>646</v>
      </c>
      <c r="C390" s="198" t="s">
        <v>2152</v>
      </c>
      <c r="D390" s="129"/>
      <c r="E390" s="131"/>
      <c r="F390" s="130"/>
      <c r="G390" s="131"/>
      <c r="H390" s="122"/>
      <c r="I390" s="120"/>
      <c r="J390" s="120"/>
      <c r="K390" s="120"/>
      <c r="L390" s="121"/>
      <c r="M390" s="11"/>
      <c r="N390" s="11"/>
      <c r="O390" s="11"/>
      <c r="P390" s="11"/>
      <c r="Q390" s="11"/>
      <c r="R390" s="126" t="s">
        <v>810</v>
      </c>
      <c r="S390" s="236">
        <f>S384</f>
        <v>0.96499999999999997</v>
      </c>
      <c r="T390" s="237"/>
      <c r="U390" s="107"/>
      <c r="V390" s="307"/>
      <c r="W390" s="319"/>
      <c r="X390" s="320"/>
      <c r="Y390" s="320"/>
      <c r="Z390" s="320"/>
      <c r="AA390" s="321"/>
      <c r="AB390" s="313" t="s">
        <v>868</v>
      </c>
      <c r="AC390" s="314"/>
      <c r="AD390" s="314"/>
      <c r="AE390" s="314"/>
      <c r="AF390" s="314"/>
      <c r="AG390" s="314"/>
      <c r="AH390" s="314"/>
      <c r="AI390" s="314"/>
      <c r="AJ390" s="314"/>
      <c r="AK390" s="314"/>
      <c r="AL390" s="194" t="s">
        <v>810</v>
      </c>
      <c r="AM390" s="322">
        <f>AM387</f>
        <v>0.5</v>
      </c>
      <c r="AN390" s="323"/>
      <c r="AO390" s="42"/>
      <c r="AP390" s="149"/>
      <c r="AQ390" s="149"/>
      <c r="AR390" s="150"/>
      <c r="AS390" s="195">
        <f>ROUND(ROUND(ROUND(I383*S390,0)*$U$392,0)*AM390,0)-AO388</f>
        <v>120</v>
      </c>
      <c r="AT390" s="82"/>
    </row>
    <row r="391" spans="1:46" ht="17.2" customHeight="1" x14ac:dyDescent="0.3">
      <c r="A391" s="10">
        <v>21</v>
      </c>
      <c r="B391" s="12" t="s">
        <v>647</v>
      </c>
      <c r="C391" s="151" t="s">
        <v>2151</v>
      </c>
      <c r="D391" s="129"/>
      <c r="E391" s="131"/>
      <c r="F391" s="130"/>
      <c r="G391" s="131"/>
      <c r="H391" s="243" t="s">
        <v>897</v>
      </c>
      <c r="I391" s="239"/>
      <c r="J391" s="239"/>
      <c r="K391" s="239"/>
      <c r="L391" s="240"/>
      <c r="M391" s="34"/>
      <c r="N391" s="76"/>
      <c r="O391" s="76"/>
      <c r="P391" s="76"/>
      <c r="Q391" s="76"/>
      <c r="R391" s="76"/>
      <c r="S391" s="76"/>
      <c r="T391" s="103"/>
      <c r="U391" s="296" t="s">
        <v>810</v>
      </c>
      <c r="V391" s="303"/>
      <c r="W391" s="9"/>
      <c r="X391" s="30"/>
      <c r="Y391" s="105"/>
      <c r="Z391" s="63"/>
      <c r="AA391" s="7"/>
      <c r="AB391" s="34"/>
      <c r="AC391" s="34"/>
      <c r="AD391" s="53"/>
      <c r="AE391" s="53"/>
      <c r="AF391" s="34"/>
      <c r="AG391" s="34"/>
      <c r="AH391" s="34"/>
      <c r="AI391" s="34"/>
      <c r="AJ391" s="34"/>
      <c r="AK391" s="34"/>
      <c r="AL391" s="53"/>
      <c r="AM391" s="290"/>
      <c r="AN391" s="290"/>
      <c r="AO391" s="127"/>
      <c r="AP391" s="127"/>
      <c r="AQ391" s="127"/>
      <c r="AR391" s="128"/>
      <c r="AS391" s="178">
        <f>ROUND(I395*$U$392,0)</f>
        <v>244</v>
      </c>
      <c r="AT391" s="82"/>
    </row>
    <row r="392" spans="1:46" ht="17.2" customHeight="1" x14ac:dyDescent="0.3">
      <c r="A392" s="183">
        <v>21</v>
      </c>
      <c r="B392" s="184" t="s">
        <v>648</v>
      </c>
      <c r="C392" s="198" t="s">
        <v>2150</v>
      </c>
      <c r="D392" s="129"/>
      <c r="E392" s="131"/>
      <c r="F392" s="130"/>
      <c r="G392" s="131"/>
      <c r="H392" s="262"/>
      <c r="I392" s="241"/>
      <c r="J392" s="241"/>
      <c r="K392" s="241"/>
      <c r="L392" s="242"/>
      <c r="M392" s="140"/>
      <c r="N392" s="140"/>
      <c r="O392" s="140"/>
      <c r="P392" s="140"/>
      <c r="Q392" s="140"/>
      <c r="R392" s="140"/>
      <c r="S392" s="140"/>
      <c r="T392" s="83"/>
      <c r="U392" s="287">
        <f>U344</f>
        <v>0.5</v>
      </c>
      <c r="V392" s="288"/>
      <c r="W392" s="310" t="s">
        <v>871</v>
      </c>
      <c r="X392" s="311"/>
      <c r="Y392" s="311"/>
      <c r="Z392" s="311"/>
      <c r="AA392" s="311"/>
      <c r="AB392" s="313" t="s">
        <v>870</v>
      </c>
      <c r="AC392" s="314"/>
      <c r="AD392" s="314"/>
      <c r="AE392" s="314"/>
      <c r="AF392" s="314"/>
      <c r="AG392" s="314"/>
      <c r="AH392" s="314"/>
      <c r="AI392" s="314"/>
      <c r="AJ392" s="314"/>
      <c r="AK392" s="314"/>
      <c r="AL392" s="187" t="s">
        <v>810</v>
      </c>
      <c r="AM392" s="317">
        <f>AM389</f>
        <v>0.7</v>
      </c>
      <c r="AN392" s="317"/>
      <c r="AO392" s="188"/>
      <c r="AP392" s="188"/>
      <c r="AQ392" s="188"/>
      <c r="AR392" s="189"/>
      <c r="AS392" s="190">
        <f>ROUND(ROUND(I395*$U$392,0)*AM392,0)</f>
        <v>171</v>
      </c>
      <c r="AT392" s="82"/>
    </row>
    <row r="393" spans="1:46" ht="17.2" customHeight="1" x14ac:dyDescent="0.3">
      <c r="A393" s="183">
        <v>21</v>
      </c>
      <c r="B393" s="184" t="s">
        <v>649</v>
      </c>
      <c r="C393" s="198" t="s">
        <v>2149</v>
      </c>
      <c r="D393" s="129"/>
      <c r="E393" s="131"/>
      <c r="F393" s="130"/>
      <c r="G393" s="131"/>
      <c r="H393" s="44"/>
      <c r="I393" s="2"/>
      <c r="J393" s="2"/>
      <c r="K393" s="2"/>
      <c r="L393" s="43"/>
      <c r="M393" s="140"/>
      <c r="N393" s="140"/>
      <c r="O393" s="140"/>
      <c r="P393" s="140"/>
      <c r="Q393" s="140"/>
      <c r="R393" s="140"/>
      <c r="S393" s="140"/>
      <c r="T393" s="83"/>
      <c r="U393" s="156"/>
      <c r="V393" s="158"/>
      <c r="W393" s="310"/>
      <c r="X393" s="311"/>
      <c r="Y393" s="311"/>
      <c r="Z393" s="311"/>
      <c r="AA393" s="311"/>
      <c r="AB393" s="313" t="s">
        <v>868</v>
      </c>
      <c r="AC393" s="314"/>
      <c r="AD393" s="314"/>
      <c r="AE393" s="314"/>
      <c r="AF393" s="314"/>
      <c r="AG393" s="314"/>
      <c r="AH393" s="314"/>
      <c r="AI393" s="314"/>
      <c r="AJ393" s="314"/>
      <c r="AK393" s="314"/>
      <c r="AL393" s="187" t="s">
        <v>810</v>
      </c>
      <c r="AM393" s="317">
        <f>AM390</f>
        <v>0.5</v>
      </c>
      <c r="AN393" s="317"/>
      <c r="AO393" s="188"/>
      <c r="AP393" s="188"/>
      <c r="AQ393" s="188"/>
      <c r="AR393" s="189"/>
      <c r="AS393" s="190">
        <f>ROUND(ROUND(I395*$U$392,0)*AM393,0)</f>
        <v>122</v>
      </c>
      <c r="AT393" s="82"/>
    </row>
    <row r="394" spans="1:46" ht="17.2" customHeight="1" x14ac:dyDescent="0.3">
      <c r="A394" s="10">
        <v>21</v>
      </c>
      <c r="B394" s="12" t="s">
        <v>650</v>
      </c>
      <c r="C394" s="151" t="s">
        <v>2148</v>
      </c>
      <c r="D394" s="129"/>
      <c r="E394" s="131"/>
      <c r="F394" s="130"/>
      <c r="G394" s="131"/>
      <c r="H394" s="44"/>
      <c r="I394" s="2"/>
      <c r="J394" s="2"/>
      <c r="K394" s="140"/>
      <c r="L394" s="83"/>
      <c r="M394" s="239" t="s">
        <v>837</v>
      </c>
      <c r="N394" s="239"/>
      <c r="O394" s="239"/>
      <c r="P394" s="239"/>
      <c r="Q394" s="239"/>
      <c r="R394" s="239"/>
      <c r="S394" s="239"/>
      <c r="T394" s="240"/>
      <c r="U394" s="156"/>
      <c r="V394" s="158"/>
      <c r="W394" s="46"/>
      <c r="X394" s="47"/>
      <c r="Y394" s="7"/>
      <c r="Z394" s="7"/>
      <c r="AA394" s="7"/>
      <c r="AB394" s="7"/>
      <c r="AC394" s="7"/>
      <c r="AD394" s="59"/>
      <c r="AE394" s="59"/>
      <c r="AF394" s="7"/>
      <c r="AG394" s="7"/>
      <c r="AH394" s="7"/>
      <c r="AI394" s="7"/>
      <c r="AJ394" s="7"/>
      <c r="AK394" s="7"/>
      <c r="AL394" s="53"/>
      <c r="AM394" s="290"/>
      <c r="AN394" s="290"/>
      <c r="AO394" s="127"/>
      <c r="AP394" s="127"/>
      <c r="AQ394" s="127"/>
      <c r="AR394" s="128"/>
      <c r="AS394" s="178">
        <f>ROUND(ROUND(I395*S396,0)*$U$392,0)</f>
        <v>236</v>
      </c>
      <c r="AT394" s="82"/>
    </row>
    <row r="395" spans="1:46" ht="17.2" customHeight="1" x14ac:dyDescent="0.3">
      <c r="A395" s="183">
        <v>21</v>
      </c>
      <c r="B395" s="184" t="s">
        <v>651</v>
      </c>
      <c r="C395" s="198" t="s">
        <v>2147</v>
      </c>
      <c r="D395" s="129"/>
      <c r="E395" s="131"/>
      <c r="F395" s="130"/>
      <c r="G395" s="131"/>
      <c r="H395" s="44"/>
      <c r="I395" s="295">
        <f>'5療養介護(基本)'!I130</f>
        <v>488</v>
      </c>
      <c r="J395" s="295"/>
      <c r="K395" s="2" t="s">
        <v>809</v>
      </c>
      <c r="L395" s="43"/>
      <c r="M395" s="241"/>
      <c r="N395" s="241"/>
      <c r="O395" s="241"/>
      <c r="P395" s="241"/>
      <c r="Q395" s="241"/>
      <c r="R395" s="241"/>
      <c r="S395" s="241"/>
      <c r="T395" s="242"/>
      <c r="U395" s="156"/>
      <c r="V395" s="158"/>
      <c r="W395" s="310" t="s">
        <v>871</v>
      </c>
      <c r="X395" s="311"/>
      <c r="Y395" s="311"/>
      <c r="Z395" s="311"/>
      <c r="AA395" s="311"/>
      <c r="AB395" s="313" t="s">
        <v>870</v>
      </c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187" t="s">
        <v>810</v>
      </c>
      <c r="AM395" s="317">
        <f>AM392</f>
        <v>0.7</v>
      </c>
      <c r="AN395" s="317"/>
      <c r="AO395" s="188"/>
      <c r="AP395" s="188"/>
      <c r="AQ395" s="188"/>
      <c r="AR395" s="189"/>
      <c r="AS395" s="190">
        <f>ROUND(ROUND(ROUND(I395*S396,0)*$U$392,0)*AM395,0)</f>
        <v>165</v>
      </c>
      <c r="AT395" s="82"/>
    </row>
    <row r="396" spans="1:46" ht="17.2" customHeight="1" x14ac:dyDescent="0.3">
      <c r="A396" s="183">
        <v>21</v>
      </c>
      <c r="B396" s="184" t="s">
        <v>652</v>
      </c>
      <c r="C396" s="198" t="s">
        <v>2146</v>
      </c>
      <c r="D396" s="129"/>
      <c r="E396" s="131"/>
      <c r="F396" s="130"/>
      <c r="G396" s="131"/>
      <c r="H396" s="44"/>
      <c r="I396" s="2"/>
      <c r="J396" s="2"/>
      <c r="K396" s="2"/>
      <c r="L396" s="43"/>
      <c r="M396" s="11"/>
      <c r="N396" s="11"/>
      <c r="O396" s="11"/>
      <c r="P396" s="11"/>
      <c r="Q396" s="11"/>
      <c r="R396" s="126" t="s">
        <v>810</v>
      </c>
      <c r="S396" s="236">
        <f>S390</f>
        <v>0.96499999999999997</v>
      </c>
      <c r="T396" s="237"/>
      <c r="U396" s="156"/>
      <c r="V396" s="158"/>
      <c r="W396" s="310"/>
      <c r="X396" s="311"/>
      <c r="Y396" s="311"/>
      <c r="Z396" s="311"/>
      <c r="AA396" s="311"/>
      <c r="AB396" s="313" t="s">
        <v>868</v>
      </c>
      <c r="AC396" s="314"/>
      <c r="AD396" s="314"/>
      <c r="AE396" s="314"/>
      <c r="AF396" s="314"/>
      <c r="AG396" s="314"/>
      <c r="AH396" s="314"/>
      <c r="AI396" s="314"/>
      <c r="AJ396" s="314"/>
      <c r="AK396" s="314"/>
      <c r="AL396" s="187" t="s">
        <v>810</v>
      </c>
      <c r="AM396" s="317">
        <f>AM393</f>
        <v>0.5</v>
      </c>
      <c r="AN396" s="317"/>
      <c r="AO396" s="191"/>
      <c r="AP396" s="191"/>
      <c r="AQ396" s="191"/>
      <c r="AR396" s="192"/>
      <c r="AS396" s="190">
        <f>ROUND(ROUND(ROUND(I395*S396,0)*$U$392,0)*AM396,0)</f>
        <v>118</v>
      </c>
      <c r="AT396" s="82"/>
    </row>
    <row r="397" spans="1:46" ht="17.2" customHeight="1" x14ac:dyDescent="0.3">
      <c r="A397" s="10">
        <v>21</v>
      </c>
      <c r="B397" s="12" t="s">
        <v>653</v>
      </c>
      <c r="C397" s="151" t="s">
        <v>2145</v>
      </c>
      <c r="D397" s="129"/>
      <c r="E397" s="131"/>
      <c r="F397" s="130"/>
      <c r="G397" s="131"/>
      <c r="H397" s="44"/>
      <c r="I397" s="2"/>
      <c r="J397" s="2"/>
      <c r="K397" s="2"/>
      <c r="L397" s="43"/>
      <c r="M397" s="34"/>
      <c r="N397" s="76"/>
      <c r="O397" s="76"/>
      <c r="P397" s="76"/>
      <c r="Q397" s="76"/>
      <c r="R397" s="76"/>
      <c r="S397" s="76"/>
      <c r="T397" s="103"/>
      <c r="U397" s="156"/>
      <c r="V397" s="158"/>
      <c r="W397" s="9"/>
      <c r="X397" s="30"/>
      <c r="Y397" s="105"/>
      <c r="Z397" s="63"/>
      <c r="AA397" s="7"/>
      <c r="AB397" s="34"/>
      <c r="AC397" s="34"/>
      <c r="AD397" s="53"/>
      <c r="AE397" s="53"/>
      <c r="AF397" s="34"/>
      <c r="AG397" s="34"/>
      <c r="AH397" s="34"/>
      <c r="AI397" s="34"/>
      <c r="AJ397" s="34"/>
      <c r="AK397" s="34"/>
      <c r="AL397" s="59"/>
      <c r="AM397" s="249"/>
      <c r="AN397" s="250"/>
      <c r="AO397" s="241" t="s">
        <v>877</v>
      </c>
      <c r="AP397" s="241"/>
      <c r="AQ397" s="241"/>
      <c r="AR397" s="242"/>
      <c r="AS397" s="167">
        <f>ROUND(I395*$U$392,0)-AO400</f>
        <v>239</v>
      </c>
      <c r="AT397" s="82"/>
    </row>
    <row r="398" spans="1:46" ht="17.2" customHeight="1" x14ac:dyDescent="0.3">
      <c r="A398" s="183">
        <v>21</v>
      </c>
      <c r="B398" s="184" t="s">
        <v>654</v>
      </c>
      <c r="C398" s="198" t="s">
        <v>2144</v>
      </c>
      <c r="D398" s="129"/>
      <c r="E398" s="131"/>
      <c r="F398" s="130"/>
      <c r="G398" s="131"/>
      <c r="H398" s="44"/>
      <c r="I398" s="2"/>
      <c r="J398" s="2"/>
      <c r="K398" s="2"/>
      <c r="L398" s="43"/>
      <c r="M398" s="140"/>
      <c r="N398" s="140"/>
      <c r="O398" s="140"/>
      <c r="P398" s="140"/>
      <c r="Q398" s="140"/>
      <c r="R398" s="140"/>
      <c r="S398" s="140"/>
      <c r="T398" s="83"/>
      <c r="U398" s="156"/>
      <c r="V398" s="158"/>
      <c r="W398" s="310" t="s">
        <v>871</v>
      </c>
      <c r="X398" s="311"/>
      <c r="Y398" s="311"/>
      <c r="Z398" s="311"/>
      <c r="AA398" s="312"/>
      <c r="AB398" s="313" t="s">
        <v>870</v>
      </c>
      <c r="AC398" s="314"/>
      <c r="AD398" s="314"/>
      <c r="AE398" s="314"/>
      <c r="AF398" s="314"/>
      <c r="AG398" s="314"/>
      <c r="AH398" s="314"/>
      <c r="AI398" s="314"/>
      <c r="AJ398" s="314"/>
      <c r="AK398" s="314"/>
      <c r="AL398" s="193" t="s">
        <v>810</v>
      </c>
      <c r="AM398" s="315">
        <f>AM395</f>
        <v>0.7</v>
      </c>
      <c r="AN398" s="316"/>
      <c r="AO398" s="262"/>
      <c r="AP398" s="241"/>
      <c r="AQ398" s="241"/>
      <c r="AR398" s="242"/>
      <c r="AS398" s="195">
        <f>ROUND(ROUND(I395*$U$392,0)*AM398,0)-AO400</f>
        <v>166</v>
      </c>
      <c r="AT398" s="82"/>
    </row>
    <row r="399" spans="1:46" ht="17.2" customHeight="1" x14ac:dyDescent="0.3">
      <c r="A399" s="183">
        <v>21</v>
      </c>
      <c r="B399" s="184" t="s">
        <v>655</v>
      </c>
      <c r="C399" s="198" t="s">
        <v>2143</v>
      </c>
      <c r="D399" s="129"/>
      <c r="E399" s="131"/>
      <c r="F399" s="130"/>
      <c r="G399" s="131"/>
      <c r="H399" s="44"/>
      <c r="I399" s="2"/>
      <c r="J399" s="2"/>
      <c r="K399" s="2"/>
      <c r="L399" s="43"/>
      <c r="M399" s="140"/>
      <c r="N399" s="140"/>
      <c r="O399" s="140"/>
      <c r="P399" s="140"/>
      <c r="Q399" s="140"/>
      <c r="R399" s="140"/>
      <c r="S399" s="140"/>
      <c r="T399" s="83"/>
      <c r="U399" s="156"/>
      <c r="V399" s="158"/>
      <c r="W399" s="310"/>
      <c r="X399" s="311"/>
      <c r="Y399" s="311"/>
      <c r="Z399" s="311"/>
      <c r="AA399" s="312"/>
      <c r="AB399" s="313" t="s">
        <v>868</v>
      </c>
      <c r="AC399" s="314"/>
      <c r="AD399" s="314"/>
      <c r="AE399" s="314"/>
      <c r="AF399" s="314"/>
      <c r="AG399" s="314"/>
      <c r="AH399" s="314"/>
      <c r="AI399" s="314"/>
      <c r="AJ399" s="314"/>
      <c r="AK399" s="314"/>
      <c r="AL399" s="187" t="s">
        <v>810</v>
      </c>
      <c r="AM399" s="317">
        <f>AM396</f>
        <v>0.5</v>
      </c>
      <c r="AN399" s="318"/>
      <c r="AO399" s="134"/>
      <c r="AP399" s="130"/>
      <c r="AQ399" s="130"/>
      <c r="AR399" s="131"/>
      <c r="AS399" s="195">
        <f>ROUND(ROUND(I395*$U$392,0)*AM399,0)-AO400</f>
        <v>117</v>
      </c>
      <c r="AT399" s="82"/>
    </row>
    <row r="400" spans="1:46" ht="17.2" customHeight="1" x14ac:dyDescent="0.3">
      <c r="A400" s="10">
        <v>21</v>
      </c>
      <c r="B400" s="12" t="s">
        <v>656</v>
      </c>
      <c r="C400" s="151" t="s">
        <v>2142</v>
      </c>
      <c r="D400" s="129"/>
      <c r="E400" s="131"/>
      <c r="F400" s="130"/>
      <c r="G400" s="131"/>
      <c r="H400" s="44"/>
      <c r="I400" s="2"/>
      <c r="J400" s="36"/>
      <c r="K400" s="36"/>
      <c r="L400" s="43"/>
      <c r="M400" s="239" t="s">
        <v>837</v>
      </c>
      <c r="N400" s="239"/>
      <c r="O400" s="239"/>
      <c r="P400" s="239"/>
      <c r="Q400" s="239"/>
      <c r="R400" s="239"/>
      <c r="S400" s="239"/>
      <c r="T400" s="240"/>
      <c r="U400" s="156"/>
      <c r="V400" s="158"/>
      <c r="W400" s="46"/>
      <c r="X400" s="47"/>
      <c r="Y400" s="7"/>
      <c r="Z400" s="7"/>
      <c r="AA400" s="7"/>
      <c r="AB400" s="7"/>
      <c r="AC400" s="7"/>
      <c r="AD400" s="59"/>
      <c r="AE400" s="59"/>
      <c r="AF400" s="7"/>
      <c r="AG400" s="7"/>
      <c r="AH400" s="7"/>
      <c r="AI400" s="7"/>
      <c r="AJ400" s="7"/>
      <c r="AK400" s="7"/>
      <c r="AL400" s="59"/>
      <c r="AM400" s="249"/>
      <c r="AN400" s="250"/>
      <c r="AO400" s="36">
        <f>AO388</f>
        <v>5</v>
      </c>
      <c r="AP400" s="69" t="s">
        <v>873</v>
      </c>
      <c r="AQ400" s="130"/>
      <c r="AR400" s="131"/>
      <c r="AS400" s="167">
        <f>ROUND(ROUND(I395*S402,0)*$U$392,0)-AO400</f>
        <v>231</v>
      </c>
      <c r="AT400" s="82"/>
    </row>
    <row r="401" spans="1:46" ht="17.2" customHeight="1" x14ac:dyDescent="0.3">
      <c r="A401" s="183">
        <v>21</v>
      </c>
      <c r="B401" s="184" t="s">
        <v>657</v>
      </c>
      <c r="C401" s="198" t="s">
        <v>2141</v>
      </c>
      <c r="D401" s="129"/>
      <c r="E401" s="131"/>
      <c r="F401" s="130"/>
      <c r="G401" s="131"/>
      <c r="H401" s="44"/>
      <c r="I401" s="2"/>
      <c r="J401" s="2"/>
      <c r="K401" s="2"/>
      <c r="L401" s="43"/>
      <c r="M401" s="241"/>
      <c r="N401" s="241"/>
      <c r="O401" s="241"/>
      <c r="P401" s="241"/>
      <c r="Q401" s="241"/>
      <c r="R401" s="241"/>
      <c r="S401" s="241"/>
      <c r="T401" s="242"/>
      <c r="U401" s="156"/>
      <c r="V401" s="158"/>
      <c r="W401" s="310" t="s">
        <v>871</v>
      </c>
      <c r="X401" s="311"/>
      <c r="Y401" s="311"/>
      <c r="Z401" s="311"/>
      <c r="AA401" s="312"/>
      <c r="AB401" s="313" t="s">
        <v>870</v>
      </c>
      <c r="AC401" s="314"/>
      <c r="AD401" s="314"/>
      <c r="AE401" s="314"/>
      <c r="AF401" s="314"/>
      <c r="AG401" s="314"/>
      <c r="AH401" s="314"/>
      <c r="AI401" s="314"/>
      <c r="AJ401" s="314"/>
      <c r="AK401" s="314"/>
      <c r="AL401" s="193" t="s">
        <v>810</v>
      </c>
      <c r="AM401" s="315">
        <f>AM398</f>
        <v>0.7</v>
      </c>
      <c r="AN401" s="316"/>
      <c r="AO401" s="44"/>
      <c r="AP401" s="130"/>
      <c r="AQ401" s="130"/>
      <c r="AR401" s="131"/>
      <c r="AS401" s="195">
        <f>ROUND(ROUND(ROUND(I395*S402,0)*$U$392,0)*AM401,0)-AO400</f>
        <v>160</v>
      </c>
      <c r="AT401" s="82"/>
    </row>
    <row r="402" spans="1:46" ht="17.2" customHeight="1" x14ac:dyDescent="0.3">
      <c r="A402" s="183">
        <v>21</v>
      </c>
      <c r="B402" s="184" t="s">
        <v>658</v>
      </c>
      <c r="C402" s="198" t="s">
        <v>2140</v>
      </c>
      <c r="D402" s="129"/>
      <c r="E402" s="131"/>
      <c r="F402" s="130"/>
      <c r="G402" s="131"/>
      <c r="H402" s="44"/>
      <c r="I402" s="2"/>
      <c r="J402" s="2"/>
      <c r="K402" s="2"/>
      <c r="L402" s="43"/>
      <c r="M402" s="11"/>
      <c r="N402" s="11"/>
      <c r="O402" s="11"/>
      <c r="P402" s="11"/>
      <c r="Q402" s="11"/>
      <c r="R402" s="126" t="s">
        <v>810</v>
      </c>
      <c r="S402" s="236">
        <f>S396</f>
        <v>0.96499999999999997</v>
      </c>
      <c r="T402" s="237"/>
      <c r="U402" s="156"/>
      <c r="V402" s="158"/>
      <c r="W402" s="319"/>
      <c r="X402" s="320"/>
      <c r="Y402" s="320"/>
      <c r="Z402" s="320"/>
      <c r="AA402" s="321"/>
      <c r="AB402" s="313" t="s">
        <v>868</v>
      </c>
      <c r="AC402" s="314"/>
      <c r="AD402" s="314"/>
      <c r="AE402" s="314"/>
      <c r="AF402" s="314"/>
      <c r="AG402" s="314"/>
      <c r="AH402" s="314"/>
      <c r="AI402" s="314"/>
      <c r="AJ402" s="314"/>
      <c r="AK402" s="314"/>
      <c r="AL402" s="194" t="s">
        <v>810</v>
      </c>
      <c r="AM402" s="322">
        <f>AM399</f>
        <v>0.5</v>
      </c>
      <c r="AN402" s="323"/>
      <c r="AO402" s="42"/>
      <c r="AP402" s="149"/>
      <c r="AQ402" s="149"/>
      <c r="AR402" s="150"/>
      <c r="AS402" s="195">
        <f>ROUND(ROUND(ROUND(I395*S402,0)*$U$392,0)*AM402,0)-AO400</f>
        <v>113</v>
      </c>
      <c r="AT402" s="82"/>
    </row>
    <row r="403" spans="1:46" ht="17.2" customHeight="1" x14ac:dyDescent="0.3">
      <c r="A403" s="10">
        <v>21</v>
      </c>
      <c r="B403" s="12" t="s">
        <v>659</v>
      </c>
      <c r="C403" s="151" t="s">
        <v>2139</v>
      </c>
      <c r="D403" s="129"/>
      <c r="E403" s="131"/>
      <c r="F403" s="130"/>
      <c r="G403" s="131"/>
      <c r="H403" s="243" t="s">
        <v>884</v>
      </c>
      <c r="I403" s="239"/>
      <c r="J403" s="239"/>
      <c r="K403" s="239"/>
      <c r="L403" s="240"/>
      <c r="M403" s="34"/>
      <c r="N403" s="76"/>
      <c r="O403" s="76"/>
      <c r="P403" s="76"/>
      <c r="Q403" s="76"/>
      <c r="R403" s="76"/>
      <c r="S403" s="76"/>
      <c r="T403" s="103"/>
      <c r="U403" s="156"/>
      <c r="V403" s="158"/>
      <c r="W403" s="9"/>
      <c r="X403" s="30"/>
      <c r="Y403" s="105"/>
      <c r="Z403" s="63"/>
      <c r="AA403" s="7"/>
      <c r="AB403" s="34"/>
      <c r="AC403" s="34"/>
      <c r="AD403" s="53"/>
      <c r="AE403" s="53"/>
      <c r="AF403" s="34"/>
      <c r="AG403" s="34"/>
      <c r="AH403" s="34"/>
      <c r="AI403" s="34"/>
      <c r="AJ403" s="34"/>
      <c r="AK403" s="34"/>
      <c r="AL403" s="53"/>
      <c r="AM403" s="290"/>
      <c r="AN403" s="290"/>
      <c r="AO403" s="127"/>
      <c r="AP403" s="127"/>
      <c r="AQ403" s="127"/>
      <c r="AR403" s="128"/>
      <c r="AS403" s="178">
        <f>ROUND(I407*$U$392,0)</f>
        <v>233</v>
      </c>
      <c r="AT403" s="82"/>
    </row>
    <row r="404" spans="1:46" ht="17.2" customHeight="1" x14ac:dyDescent="0.3">
      <c r="A404" s="183">
        <v>21</v>
      </c>
      <c r="B404" s="184" t="s">
        <v>660</v>
      </c>
      <c r="C404" s="198" t="s">
        <v>2138</v>
      </c>
      <c r="D404" s="129"/>
      <c r="E404" s="131"/>
      <c r="F404" s="130"/>
      <c r="G404" s="131"/>
      <c r="H404" s="262"/>
      <c r="I404" s="241"/>
      <c r="J404" s="241"/>
      <c r="K404" s="241"/>
      <c r="L404" s="242"/>
      <c r="M404" s="140"/>
      <c r="N404" s="140"/>
      <c r="O404" s="140"/>
      <c r="P404" s="140"/>
      <c r="Q404" s="140"/>
      <c r="R404" s="140"/>
      <c r="S404" s="140"/>
      <c r="T404" s="83"/>
      <c r="U404" s="97"/>
      <c r="V404" s="83"/>
      <c r="W404" s="310" t="s">
        <v>871</v>
      </c>
      <c r="X404" s="311"/>
      <c r="Y404" s="311"/>
      <c r="Z404" s="311"/>
      <c r="AA404" s="311"/>
      <c r="AB404" s="313" t="s">
        <v>870</v>
      </c>
      <c r="AC404" s="314"/>
      <c r="AD404" s="314"/>
      <c r="AE404" s="314"/>
      <c r="AF404" s="314"/>
      <c r="AG404" s="314"/>
      <c r="AH404" s="314"/>
      <c r="AI404" s="314"/>
      <c r="AJ404" s="314"/>
      <c r="AK404" s="314"/>
      <c r="AL404" s="187" t="s">
        <v>810</v>
      </c>
      <c r="AM404" s="317">
        <f>AM401</f>
        <v>0.7</v>
      </c>
      <c r="AN404" s="317"/>
      <c r="AO404" s="188"/>
      <c r="AP404" s="188"/>
      <c r="AQ404" s="188"/>
      <c r="AR404" s="189"/>
      <c r="AS404" s="190">
        <f>ROUND(ROUND(I407*$U$392,0)*AM404,0)</f>
        <v>163</v>
      </c>
      <c r="AT404" s="82"/>
    </row>
    <row r="405" spans="1:46" ht="17.2" customHeight="1" x14ac:dyDescent="0.3">
      <c r="A405" s="183">
        <v>21</v>
      </c>
      <c r="B405" s="184" t="s">
        <v>661</v>
      </c>
      <c r="C405" s="198" t="s">
        <v>2137</v>
      </c>
      <c r="D405" s="129"/>
      <c r="E405" s="131"/>
      <c r="F405" s="130"/>
      <c r="G405" s="131"/>
      <c r="H405" s="134"/>
      <c r="I405" s="135"/>
      <c r="J405" s="135"/>
      <c r="K405" s="135"/>
      <c r="L405" s="136"/>
      <c r="M405" s="140"/>
      <c r="N405" s="140"/>
      <c r="O405" s="140"/>
      <c r="P405" s="140"/>
      <c r="Q405" s="140"/>
      <c r="R405" s="140"/>
      <c r="S405" s="140"/>
      <c r="T405" s="83"/>
      <c r="U405" s="84"/>
      <c r="V405" s="83"/>
      <c r="W405" s="310"/>
      <c r="X405" s="311"/>
      <c r="Y405" s="311"/>
      <c r="Z405" s="311"/>
      <c r="AA405" s="311"/>
      <c r="AB405" s="313" t="s">
        <v>868</v>
      </c>
      <c r="AC405" s="314"/>
      <c r="AD405" s="314"/>
      <c r="AE405" s="314"/>
      <c r="AF405" s="314"/>
      <c r="AG405" s="314"/>
      <c r="AH405" s="314"/>
      <c r="AI405" s="314"/>
      <c r="AJ405" s="314"/>
      <c r="AK405" s="314"/>
      <c r="AL405" s="187" t="s">
        <v>810</v>
      </c>
      <c r="AM405" s="317">
        <f>AM402</f>
        <v>0.5</v>
      </c>
      <c r="AN405" s="317"/>
      <c r="AO405" s="188"/>
      <c r="AP405" s="188"/>
      <c r="AQ405" s="188"/>
      <c r="AR405" s="189"/>
      <c r="AS405" s="190">
        <f>ROUND(ROUND(I407*$U$392,0)*AM405,0)</f>
        <v>117</v>
      </c>
      <c r="AT405" s="82"/>
    </row>
    <row r="406" spans="1:46" ht="17.2" customHeight="1" x14ac:dyDescent="0.3">
      <c r="A406" s="10">
        <v>21</v>
      </c>
      <c r="B406" s="12" t="s">
        <v>662</v>
      </c>
      <c r="C406" s="151" t="s">
        <v>2136</v>
      </c>
      <c r="D406" s="129"/>
      <c r="E406" s="131"/>
      <c r="F406" s="130"/>
      <c r="G406" s="131"/>
      <c r="H406" s="44"/>
      <c r="I406" s="2"/>
      <c r="J406" s="2"/>
      <c r="K406" s="140"/>
      <c r="L406" s="83"/>
      <c r="M406" s="239" t="s">
        <v>837</v>
      </c>
      <c r="N406" s="239"/>
      <c r="O406" s="239"/>
      <c r="P406" s="239"/>
      <c r="Q406" s="239"/>
      <c r="R406" s="239"/>
      <c r="S406" s="239"/>
      <c r="T406" s="240"/>
      <c r="U406" s="84"/>
      <c r="V406" s="83"/>
      <c r="W406" s="46"/>
      <c r="X406" s="47"/>
      <c r="Y406" s="7"/>
      <c r="Z406" s="7"/>
      <c r="AA406" s="7"/>
      <c r="AB406" s="7"/>
      <c r="AC406" s="7"/>
      <c r="AD406" s="59"/>
      <c r="AE406" s="59"/>
      <c r="AF406" s="7"/>
      <c r="AG406" s="7"/>
      <c r="AH406" s="7"/>
      <c r="AI406" s="7"/>
      <c r="AJ406" s="7"/>
      <c r="AK406" s="7"/>
      <c r="AL406" s="53"/>
      <c r="AM406" s="290"/>
      <c r="AN406" s="290"/>
      <c r="AO406" s="127"/>
      <c r="AP406" s="127"/>
      <c r="AQ406" s="127"/>
      <c r="AR406" s="128"/>
      <c r="AS406" s="178">
        <f>ROUND(ROUND(I407*S408,0)*$U$392,0)</f>
        <v>225</v>
      </c>
      <c r="AT406" s="82"/>
    </row>
    <row r="407" spans="1:46" ht="17.2" customHeight="1" x14ac:dyDescent="0.3">
      <c r="A407" s="183">
        <v>21</v>
      </c>
      <c r="B407" s="184" t="s">
        <v>663</v>
      </c>
      <c r="C407" s="198" t="s">
        <v>2135</v>
      </c>
      <c r="D407" s="129"/>
      <c r="E407" s="131"/>
      <c r="F407" s="130"/>
      <c r="G407" s="131"/>
      <c r="H407" s="44"/>
      <c r="I407" s="295">
        <f>'5療養介護(基本)'!I142</f>
        <v>466</v>
      </c>
      <c r="J407" s="295"/>
      <c r="K407" s="2" t="s">
        <v>809</v>
      </c>
      <c r="L407" s="43"/>
      <c r="M407" s="241"/>
      <c r="N407" s="241"/>
      <c r="O407" s="241"/>
      <c r="P407" s="241"/>
      <c r="Q407" s="241"/>
      <c r="R407" s="241"/>
      <c r="S407" s="241"/>
      <c r="T407" s="242"/>
      <c r="U407" s="44"/>
      <c r="V407" s="43"/>
      <c r="W407" s="310" t="s">
        <v>2130</v>
      </c>
      <c r="X407" s="311"/>
      <c r="Y407" s="311"/>
      <c r="Z407" s="311"/>
      <c r="AA407" s="311"/>
      <c r="AB407" s="313" t="s">
        <v>2129</v>
      </c>
      <c r="AC407" s="314"/>
      <c r="AD407" s="314"/>
      <c r="AE407" s="314"/>
      <c r="AF407" s="314"/>
      <c r="AG407" s="314"/>
      <c r="AH407" s="314"/>
      <c r="AI407" s="314"/>
      <c r="AJ407" s="314"/>
      <c r="AK407" s="314"/>
      <c r="AL407" s="187" t="s">
        <v>822</v>
      </c>
      <c r="AM407" s="317">
        <f>AM404</f>
        <v>0.7</v>
      </c>
      <c r="AN407" s="317"/>
      <c r="AO407" s="188"/>
      <c r="AP407" s="188"/>
      <c r="AQ407" s="188"/>
      <c r="AR407" s="189"/>
      <c r="AS407" s="190">
        <f>ROUND(ROUND(ROUND(I407*S408,0)*$U$392,0)*AM407,0)</f>
        <v>158</v>
      </c>
      <c r="AT407" s="82"/>
    </row>
    <row r="408" spans="1:46" ht="17.2" customHeight="1" x14ac:dyDescent="0.3">
      <c r="A408" s="183">
        <v>21</v>
      </c>
      <c r="B408" s="184" t="s">
        <v>664</v>
      </c>
      <c r="C408" s="198" t="s">
        <v>2134</v>
      </c>
      <c r="D408" s="129"/>
      <c r="E408" s="131"/>
      <c r="F408" s="130"/>
      <c r="G408" s="131"/>
      <c r="H408" s="44"/>
      <c r="I408" s="2"/>
      <c r="J408" s="2"/>
      <c r="K408" s="2"/>
      <c r="L408" s="43"/>
      <c r="M408" s="11"/>
      <c r="N408" s="11"/>
      <c r="O408" s="11"/>
      <c r="P408" s="11"/>
      <c r="Q408" s="11"/>
      <c r="R408" s="126" t="s">
        <v>822</v>
      </c>
      <c r="S408" s="236">
        <f>S402</f>
        <v>0.96499999999999997</v>
      </c>
      <c r="T408" s="237"/>
      <c r="U408" s="44"/>
      <c r="V408" s="43"/>
      <c r="W408" s="310"/>
      <c r="X408" s="311"/>
      <c r="Y408" s="311"/>
      <c r="Z408" s="311"/>
      <c r="AA408" s="311"/>
      <c r="AB408" s="313" t="s">
        <v>2127</v>
      </c>
      <c r="AC408" s="314"/>
      <c r="AD408" s="314"/>
      <c r="AE408" s="314"/>
      <c r="AF408" s="314"/>
      <c r="AG408" s="314"/>
      <c r="AH408" s="314"/>
      <c r="AI408" s="314"/>
      <c r="AJ408" s="314"/>
      <c r="AK408" s="314"/>
      <c r="AL408" s="187" t="s">
        <v>822</v>
      </c>
      <c r="AM408" s="317">
        <f>AM405</f>
        <v>0.5</v>
      </c>
      <c r="AN408" s="317"/>
      <c r="AO408" s="191"/>
      <c r="AP408" s="191"/>
      <c r="AQ408" s="191"/>
      <c r="AR408" s="192"/>
      <c r="AS408" s="190">
        <f>ROUND(ROUND(ROUND(I407*S408,0)*$U$392,0)*AM408,0)</f>
        <v>113</v>
      </c>
      <c r="AT408" s="82"/>
    </row>
    <row r="409" spans="1:46" ht="17.2" customHeight="1" x14ac:dyDescent="0.3">
      <c r="A409" s="10">
        <v>21</v>
      </c>
      <c r="B409" s="12" t="s">
        <v>665</v>
      </c>
      <c r="C409" s="151" t="s">
        <v>2133</v>
      </c>
      <c r="D409" s="129"/>
      <c r="E409" s="131"/>
      <c r="F409" s="130"/>
      <c r="G409" s="131"/>
      <c r="H409" s="129"/>
      <c r="I409" s="130"/>
      <c r="J409" s="130"/>
      <c r="K409" s="130"/>
      <c r="L409" s="131"/>
      <c r="M409" s="34"/>
      <c r="N409" s="76"/>
      <c r="O409" s="76"/>
      <c r="P409" s="76"/>
      <c r="Q409" s="76"/>
      <c r="R409" s="76"/>
      <c r="S409" s="76"/>
      <c r="T409" s="103"/>
      <c r="U409" s="156"/>
      <c r="V409" s="158"/>
      <c r="W409" s="9"/>
      <c r="X409" s="30"/>
      <c r="Y409" s="105"/>
      <c r="Z409" s="63"/>
      <c r="AA409" s="7"/>
      <c r="AB409" s="34"/>
      <c r="AC409" s="34"/>
      <c r="AD409" s="53"/>
      <c r="AE409" s="53"/>
      <c r="AF409" s="34"/>
      <c r="AG409" s="34"/>
      <c r="AH409" s="34"/>
      <c r="AI409" s="34"/>
      <c r="AJ409" s="34"/>
      <c r="AK409" s="34"/>
      <c r="AL409" s="59"/>
      <c r="AM409" s="249"/>
      <c r="AN409" s="250"/>
      <c r="AO409" s="241" t="s">
        <v>2132</v>
      </c>
      <c r="AP409" s="241"/>
      <c r="AQ409" s="241"/>
      <c r="AR409" s="242"/>
      <c r="AS409" s="167">
        <f>ROUND(I407*$U$392,0)-AO412</f>
        <v>228</v>
      </c>
      <c r="AT409" s="82"/>
    </row>
    <row r="410" spans="1:46" ht="17.2" customHeight="1" x14ac:dyDescent="0.3">
      <c r="A410" s="183">
        <v>21</v>
      </c>
      <c r="B410" s="184" t="s">
        <v>666</v>
      </c>
      <c r="C410" s="198" t="s">
        <v>2131</v>
      </c>
      <c r="D410" s="129"/>
      <c r="E410" s="131"/>
      <c r="F410" s="130"/>
      <c r="G410" s="131"/>
      <c r="H410" s="129"/>
      <c r="I410" s="130"/>
      <c r="J410" s="130"/>
      <c r="K410" s="130"/>
      <c r="L410" s="131"/>
      <c r="M410" s="140"/>
      <c r="N410" s="140"/>
      <c r="O410" s="140"/>
      <c r="P410" s="140"/>
      <c r="Q410" s="140"/>
      <c r="R410" s="140"/>
      <c r="S410" s="140"/>
      <c r="T410" s="83"/>
      <c r="U410" s="97"/>
      <c r="V410" s="83"/>
      <c r="W410" s="310" t="s">
        <v>2130</v>
      </c>
      <c r="X410" s="311"/>
      <c r="Y410" s="311"/>
      <c r="Z410" s="311"/>
      <c r="AA410" s="312"/>
      <c r="AB410" s="313" t="s">
        <v>2129</v>
      </c>
      <c r="AC410" s="314"/>
      <c r="AD410" s="314"/>
      <c r="AE410" s="314"/>
      <c r="AF410" s="314"/>
      <c r="AG410" s="314"/>
      <c r="AH410" s="314"/>
      <c r="AI410" s="314"/>
      <c r="AJ410" s="314"/>
      <c r="AK410" s="314"/>
      <c r="AL410" s="193" t="s">
        <v>822</v>
      </c>
      <c r="AM410" s="315">
        <f>AM407</f>
        <v>0.7</v>
      </c>
      <c r="AN410" s="316"/>
      <c r="AO410" s="262"/>
      <c r="AP410" s="241"/>
      <c r="AQ410" s="241"/>
      <c r="AR410" s="242"/>
      <c r="AS410" s="195">
        <f>ROUND(ROUND(I407*$U$392,0)*AM410,0)-AO412</f>
        <v>158</v>
      </c>
      <c r="AT410" s="82"/>
    </row>
    <row r="411" spans="1:46" ht="17.2" customHeight="1" x14ac:dyDescent="0.3">
      <c r="A411" s="183">
        <v>21</v>
      </c>
      <c r="B411" s="184" t="s">
        <v>667</v>
      </c>
      <c r="C411" s="198" t="s">
        <v>2128</v>
      </c>
      <c r="D411" s="129"/>
      <c r="E411" s="131"/>
      <c r="F411" s="130"/>
      <c r="G411" s="131"/>
      <c r="H411" s="134"/>
      <c r="I411" s="135"/>
      <c r="J411" s="135"/>
      <c r="K411" s="135"/>
      <c r="L411" s="136"/>
      <c r="M411" s="140"/>
      <c r="N411" s="140"/>
      <c r="O411" s="140"/>
      <c r="P411" s="140"/>
      <c r="Q411" s="140"/>
      <c r="R411" s="140"/>
      <c r="S411" s="140"/>
      <c r="T411" s="83"/>
      <c r="U411" s="44"/>
      <c r="V411" s="43"/>
      <c r="W411" s="310"/>
      <c r="X411" s="311"/>
      <c r="Y411" s="311"/>
      <c r="Z411" s="311"/>
      <c r="AA411" s="312"/>
      <c r="AB411" s="313" t="s">
        <v>2127</v>
      </c>
      <c r="AC411" s="314"/>
      <c r="AD411" s="314"/>
      <c r="AE411" s="314"/>
      <c r="AF411" s="314"/>
      <c r="AG411" s="314"/>
      <c r="AH411" s="314"/>
      <c r="AI411" s="314"/>
      <c r="AJ411" s="314"/>
      <c r="AK411" s="314"/>
      <c r="AL411" s="187" t="s">
        <v>822</v>
      </c>
      <c r="AM411" s="317">
        <f>AM408</f>
        <v>0.5</v>
      </c>
      <c r="AN411" s="318"/>
      <c r="AO411" s="134"/>
      <c r="AP411" s="130"/>
      <c r="AQ411" s="130"/>
      <c r="AR411" s="131"/>
      <c r="AS411" s="195">
        <f>ROUND(ROUND(I407*$U$392,0)*AM411,0)-AO412</f>
        <v>112</v>
      </c>
      <c r="AT411" s="82"/>
    </row>
    <row r="412" spans="1:46" ht="17.2" customHeight="1" x14ac:dyDescent="0.3">
      <c r="A412" s="10">
        <v>21</v>
      </c>
      <c r="B412" s="12" t="s">
        <v>668</v>
      </c>
      <c r="C412" s="151" t="s">
        <v>2126</v>
      </c>
      <c r="D412" s="129"/>
      <c r="E412" s="131"/>
      <c r="F412" s="130"/>
      <c r="G412" s="131"/>
      <c r="H412" s="44"/>
      <c r="I412" s="2"/>
      <c r="J412" s="36"/>
      <c r="K412" s="36"/>
      <c r="L412" s="43"/>
      <c r="M412" s="239" t="s">
        <v>2125</v>
      </c>
      <c r="N412" s="239"/>
      <c r="O412" s="239"/>
      <c r="P412" s="239"/>
      <c r="Q412" s="239"/>
      <c r="R412" s="239"/>
      <c r="S412" s="239"/>
      <c r="T412" s="240"/>
      <c r="U412" s="106"/>
      <c r="V412" s="96"/>
      <c r="W412" s="46"/>
      <c r="X412" s="47"/>
      <c r="Y412" s="7"/>
      <c r="Z412" s="7"/>
      <c r="AA412" s="7"/>
      <c r="AB412" s="7"/>
      <c r="AC412" s="7"/>
      <c r="AD412" s="59"/>
      <c r="AE412" s="59"/>
      <c r="AF412" s="7"/>
      <c r="AG412" s="7"/>
      <c r="AH412" s="7"/>
      <c r="AI412" s="7"/>
      <c r="AJ412" s="7"/>
      <c r="AK412" s="7"/>
      <c r="AL412" s="59"/>
      <c r="AM412" s="249"/>
      <c r="AN412" s="250"/>
      <c r="AO412" s="36">
        <f>AO400</f>
        <v>5</v>
      </c>
      <c r="AP412" s="69" t="s">
        <v>2124</v>
      </c>
      <c r="AQ412" s="130"/>
      <c r="AR412" s="131"/>
      <c r="AS412" s="167">
        <f>ROUND(ROUND(I407*S414,0)*$U$392,0)-AO412</f>
        <v>220</v>
      </c>
      <c r="AT412" s="82"/>
    </row>
    <row r="413" spans="1:46" ht="17.2" customHeight="1" x14ac:dyDescent="0.3">
      <c r="A413" s="183">
        <v>21</v>
      </c>
      <c r="B413" s="184" t="s">
        <v>669</v>
      </c>
      <c r="C413" s="198" t="s">
        <v>2123</v>
      </c>
      <c r="D413" s="129"/>
      <c r="E413" s="131"/>
      <c r="F413" s="130"/>
      <c r="G413" s="131"/>
      <c r="H413" s="44"/>
      <c r="I413" s="2"/>
      <c r="J413" s="2"/>
      <c r="K413" s="2"/>
      <c r="L413" s="43"/>
      <c r="M413" s="241"/>
      <c r="N413" s="241"/>
      <c r="O413" s="241"/>
      <c r="P413" s="241"/>
      <c r="Q413" s="241"/>
      <c r="R413" s="241"/>
      <c r="S413" s="241"/>
      <c r="T413" s="242"/>
      <c r="U413" s="44"/>
      <c r="V413" s="43"/>
      <c r="W413" s="310" t="s">
        <v>871</v>
      </c>
      <c r="X413" s="311"/>
      <c r="Y413" s="311"/>
      <c r="Z413" s="311"/>
      <c r="AA413" s="312"/>
      <c r="AB413" s="313" t="s">
        <v>870</v>
      </c>
      <c r="AC413" s="314"/>
      <c r="AD413" s="314"/>
      <c r="AE413" s="314"/>
      <c r="AF413" s="314"/>
      <c r="AG413" s="314"/>
      <c r="AH413" s="314"/>
      <c r="AI413" s="314"/>
      <c r="AJ413" s="314"/>
      <c r="AK413" s="314"/>
      <c r="AL413" s="193" t="s">
        <v>810</v>
      </c>
      <c r="AM413" s="315">
        <f>AM410</f>
        <v>0.7</v>
      </c>
      <c r="AN413" s="316"/>
      <c r="AO413" s="44"/>
      <c r="AP413" s="130"/>
      <c r="AQ413" s="130"/>
      <c r="AR413" s="131"/>
      <c r="AS413" s="195">
        <f>ROUND(ROUND(ROUND(I407*S414,0)*$U$392,0)*AM413,0)-AO412</f>
        <v>153</v>
      </c>
      <c r="AT413" s="82"/>
    </row>
    <row r="414" spans="1:46" ht="17.2" customHeight="1" x14ac:dyDescent="0.3">
      <c r="A414" s="183">
        <v>21</v>
      </c>
      <c r="B414" s="184" t="s">
        <v>670</v>
      </c>
      <c r="C414" s="198" t="s">
        <v>2122</v>
      </c>
      <c r="D414" s="129"/>
      <c r="E414" s="131"/>
      <c r="F414" s="130"/>
      <c r="G414" s="131"/>
      <c r="H414" s="42"/>
      <c r="I414" s="8"/>
      <c r="J414" s="8"/>
      <c r="K414" s="8"/>
      <c r="L414" s="20"/>
      <c r="M414" s="11"/>
      <c r="N414" s="11"/>
      <c r="O414" s="11"/>
      <c r="P414" s="11"/>
      <c r="Q414" s="11"/>
      <c r="R414" s="126" t="s">
        <v>810</v>
      </c>
      <c r="S414" s="236">
        <f>S408</f>
        <v>0.96499999999999997</v>
      </c>
      <c r="T414" s="237"/>
      <c r="U414" s="44"/>
      <c r="V414" s="43"/>
      <c r="W414" s="319"/>
      <c r="X414" s="320"/>
      <c r="Y414" s="320"/>
      <c r="Z414" s="320"/>
      <c r="AA414" s="321"/>
      <c r="AB414" s="313" t="s">
        <v>868</v>
      </c>
      <c r="AC414" s="314"/>
      <c r="AD414" s="314"/>
      <c r="AE414" s="314"/>
      <c r="AF414" s="314"/>
      <c r="AG414" s="314"/>
      <c r="AH414" s="314"/>
      <c r="AI414" s="314"/>
      <c r="AJ414" s="314"/>
      <c r="AK414" s="314"/>
      <c r="AL414" s="194" t="s">
        <v>810</v>
      </c>
      <c r="AM414" s="322">
        <f>AM411</f>
        <v>0.5</v>
      </c>
      <c r="AN414" s="323"/>
      <c r="AO414" s="42"/>
      <c r="AP414" s="149"/>
      <c r="AQ414" s="149"/>
      <c r="AR414" s="150"/>
      <c r="AS414" s="195">
        <f>ROUND(ROUND(ROUND(I407*S414,0)*$U$392,0)*AM414,0)-AO412</f>
        <v>108</v>
      </c>
      <c r="AT414" s="82"/>
    </row>
    <row r="415" spans="1:46" ht="17.2" customHeight="1" x14ac:dyDescent="0.3">
      <c r="A415" s="10">
        <v>21</v>
      </c>
      <c r="B415" s="12" t="s">
        <v>671</v>
      </c>
      <c r="C415" s="151" t="s">
        <v>2121</v>
      </c>
      <c r="D415" s="129"/>
      <c r="E415" s="131"/>
      <c r="F415" s="264" t="s">
        <v>1000</v>
      </c>
      <c r="G415" s="264"/>
      <c r="H415" s="48" t="s">
        <v>923</v>
      </c>
      <c r="I415" s="34"/>
      <c r="J415" s="34"/>
      <c r="K415" s="34"/>
      <c r="L415" s="34"/>
      <c r="M415" s="34"/>
      <c r="N415" s="55"/>
      <c r="O415" s="55"/>
      <c r="P415" s="55"/>
      <c r="Q415" s="55"/>
      <c r="R415" s="55"/>
      <c r="S415" s="55"/>
      <c r="T415" s="95"/>
      <c r="U415" s="44"/>
      <c r="V415" s="43"/>
      <c r="W415" s="46"/>
      <c r="X415" s="47"/>
      <c r="Y415" s="7"/>
      <c r="Z415" s="7"/>
      <c r="AA415" s="7"/>
      <c r="AB415" s="34"/>
      <c r="AC415" s="34"/>
      <c r="AD415" s="53"/>
      <c r="AE415" s="53"/>
      <c r="AF415" s="34"/>
      <c r="AG415" s="34"/>
      <c r="AH415" s="34"/>
      <c r="AI415" s="34"/>
      <c r="AJ415" s="34"/>
      <c r="AK415" s="34"/>
      <c r="AL415" s="53"/>
      <c r="AM415" s="290"/>
      <c r="AN415" s="290"/>
      <c r="AO415" s="127"/>
      <c r="AP415" s="127"/>
      <c r="AQ415" s="127"/>
      <c r="AR415" s="128"/>
      <c r="AS415" s="167">
        <f>ROUND(J416*$U$392,0)</f>
        <v>219</v>
      </c>
      <c r="AT415" s="82"/>
    </row>
    <row r="416" spans="1:46" ht="17.2" customHeight="1" x14ac:dyDescent="0.3">
      <c r="A416" s="183">
        <v>21</v>
      </c>
      <c r="B416" s="184" t="s">
        <v>672</v>
      </c>
      <c r="C416" s="198" t="s">
        <v>2120</v>
      </c>
      <c r="D416" s="129"/>
      <c r="E416" s="131"/>
      <c r="F416" s="266"/>
      <c r="G416" s="266"/>
      <c r="H416" s="44"/>
      <c r="I416" s="2"/>
      <c r="J416" s="295">
        <f>'5療養介護(基本)'!I153</f>
        <v>437</v>
      </c>
      <c r="K416" s="295"/>
      <c r="L416" s="2" t="s">
        <v>809</v>
      </c>
      <c r="M416" s="2"/>
      <c r="N416" s="159"/>
      <c r="O416" s="159"/>
      <c r="P416" s="159"/>
      <c r="Q416" s="159"/>
      <c r="R416" s="159"/>
      <c r="S416" s="159"/>
      <c r="T416" s="89"/>
      <c r="U416" s="159"/>
      <c r="V416" s="89"/>
      <c r="W416" s="310" t="s">
        <v>871</v>
      </c>
      <c r="X416" s="311"/>
      <c r="Y416" s="311"/>
      <c r="Z416" s="311"/>
      <c r="AA416" s="311"/>
      <c r="AB416" s="313" t="s">
        <v>870</v>
      </c>
      <c r="AC416" s="314"/>
      <c r="AD416" s="314"/>
      <c r="AE416" s="314"/>
      <c r="AF416" s="314"/>
      <c r="AG416" s="314"/>
      <c r="AH416" s="314"/>
      <c r="AI416" s="314"/>
      <c r="AJ416" s="314"/>
      <c r="AK416" s="314"/>
      <c r="AL416" s="187" t="s">
        <v>810</v>
      </c>
      <c r="AM416" s="317">
        <f>AM413</f>
        <v>0.7</v>
      </c>
      <c r="AN416" s="317"/>
      <c r="AO416" s="188"/>
      <c r="AP416" s="188"/>
      <c r="AQ416" s="188"/>
      <c r="AR416" s="189"/>
      <c r="AS416" s="195">
        <f>ROUND(ROUND(J416*$U$392,0)*AM416,0)</f>
        <v>153</v>
      </c>
      <c r="AT416" s="82"/>
    </row>
    <row r="417" spans="1:46" ht="17.2" customHeight="1" x14ac:dyDescent="0.3">
      <c r="A417" s="183">
        <v>21</v>
      </c>
      <c r="B417" s="184" t="s">
        <v>673</v>
      </c>
      <c r="C417" s="198" t="s">
        <v>2119</v>
      </c>
      <c r="D417" s="129"/>
      <c r="E417" s="131"/>
      <c r="F417" s="266"/>
      <c r="G417" s="266"/>
      <c r="H417" s="129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1"/>
      <c r="U417" s="159"/>
      <c r="V417" s="89"/>
      <c r="W417" s="310"/>
      <c r="X417" s="311"/>
      <c r="Y417" s="311"/>
      <c r="Z417" s="311"/>
      <c r="AA417" s="311"/>
      <c r="AB417" s="313" t="s">
        <v>868</v>
      </c>
      <c r="AC417" s="314"/>
      <c r="AD417" s="314"/>
      <c r="AE417" s="314"/>
      <c r="AF417" s="314"/>
      <c r="AG417" s="314"/>
      <c r="AH417" s="314"/>
      <c r="AI417" s="314"/>
      <c r="AJ417" s="314"/>
      <c r="AK417" s="314"/>
      <c r="AL417" s="187" t="s">
        <v>810</v>
      </c>
      <c r="AM417" s="317">
        <f>AM414</f>
        <v>0.5</v>
      </c>
      <c r="AN417" s="317"/>
      <c r="AO417" s="191"/>
      <c r="AP417" s="191"/>
      <c r="AQ417" s="191"/>
      <c r="AR417" s="192"/>
      <c r="AS417" s="195">
        <f>ROUND(ROUND(J416*$U$392,0)*AM417,0)</f>
        <v>110</v>
      </c>
      <c r="AT417" s="82"/>
    </row>
    <row r="418" spans="1:46" ht="17.2" customHeight="1" x14ac:dyDescent="0.3">
      <c r="A418" s="10">
        <v>21</v>
      </c>
      <c r="B418" s="12" t="s">
        <v>674</v>
      </c>
      <c r="C418" s="151" t="s">
        <v>2118</v>
      </c>
      <c r="D418" s="129"/>
      <c r="E418" s="131"/>
      <c r="F418" s="266"/>
      <c r="G418" s="266"/>
      <c r="H418" s="122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1"/>
      <c r="U418" s="2"/>
      <c r="V418" s="2"/>
      <c r="W418" s="9"/>
      <c r="X418" s="30"/>
      <c r="Y418" s="105"/>
      <c r="Z418" s="7"/>
      <c r="AA418" s="7"/>
      <c r="AB418" s="7"/>
      <c r="AC418" s="7"/>
      <c r="AD418" s="59"/>
      <c r="AE418" s="59"/>
      <c r="AF418" s="7"/>
      <c r="AG418" s="7"/>
      <c r="AH418" s="7"/>
      <c r="AI418" s="7"/>
      <c r="AJ418" s="7"/>
      <c r="AK418" s="7"/>
      <c r="AL418" s="59"/>
      <c r="AM418" s="249"/>
      <c r="AN418" s="250"/>
      <c r="AO418" s="239" t="s">
        <v>877</v>
      </c>
      <c r="AP418" s="239"/>
      <c r="AQ418" s="239"/>
      <c r="AR418" s="240"/>
      <c r="AS418" s="167">
        <f>ROUND(J416*$U$392,0)-AO420</f>
        <v>214</v>
      </c>
      <c r="AT418" s="82"/>
    </row>
    <row r="419" spans="1:46" ht="17.2" customHeight="1" x14ac:dyDescent="0.3">
      <c r="A419" s="183">
        <v>21</v>
      </c>
      <c r="B419" s="184" t="s">
        <v>675</v>
      </c>
      <c r="C419" s="198" t="s">
        <v>2117</v>
      </c>
      <c r="D419" s="129"/>
      <c r="E419" s="131"/>
      <c r="F419" s="266"/>
      <c r="G419" s="266"/>
      <c r="H419" s="122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1"/>
      <c r="U419" s="159"/>
      <c r="V419" s="89"/>
      <c r="W419" s="311" t="s">
        <v>871</v>
      </c>
      <c r="X419" s="311"/>
      <c r="Y419" s="311"/>
      <c r="Z419" s="311"/>
      <c r="AA419" s="312"/>
      <c r="AB419" s="313" t="s">
        <v>870</v>
      </c>
      <c r="AC419" s="314"/>
      <c r="AD419" s="314"/>
      <c r="AE419" s="314"/>
      <c r="AF419" s="314"/>
      <c r="AG419" s="314"/>
      <c r="AH419" s="314"/>
      <c r="AI419" s="314"/>
      <c r="AJ419" s="314"/>
      <c r="AK419" s="314"/>
      <c r="AL419" s="193" t="s">
        <v>810</v>
      </c>
      <c r="AM419" s="315">
        <f>AM416</f>
        <v>0.7</v>
      </c>
      <c r="AN419" s="316"/>
      <c r="AO419" s="262"/>
      <c r="AP419" s="241"/>
      <c r="AQ419" s="241"/>
      <c r="AR419" s="242"/>
      <c r="AS419" s="195">
        <f>ROUND(ROUND(J416*$U$392,0)*AM419,0)-AO420</f>
        <v>148</v>
      </c>
      <c r="AT419" s="82"/>
    </row>
    <row r="420" spans="1:46" ht="17.2" customHeight="1" x14ac:dyDescent="0.3">
      <c r="A420" s="183">
        <v>21</v>
      </c>
      <c r="B420" s="184" t="s">
        <v>676</v>
      </c>
      <c r="C420" s="198" t="s">
        <v>2116</v>
      </c>
      <c r="D420" s="129"/>
      <c r="E420" s="131"/>
      <c r="F420" s="266"/>
      <c r="G420" s="266"/>
      <c r="H420" s="122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1"/>
      <c r="U420" s="159"/>
      <c r="V420" s="89"/>
      <c r="W420" s="320"/>
      <c r="X420" s="320"/>
      <c r="Y420" s="320"/>
      <c r="Z420" s="320"/>
      <c r="AA420" s="321"/>
      <c r="AB420" s="313" t="s">
        <v>868</v>
      </c>
      <c r="AC420" s="314"/>
      <c r="AD420" s="314"/>
      <c r="AE420" s="314"/>
      <c r="AF420" s="314"/>
      <c r="AG420" s="314"/>
      <c r="AH420" s="314"/>
      <c r="AI420" s="314"/>
      <c r="AJ420" s="314"/>
      <c r="AK420" s="314"/>
      <c r="AL420" s="194" t="s">
        <v>810</v>
      </c>
      <c r="AM420" s="322">
        <f>AM417</f>
        <v>0.5</v>
      </c>
      <c r="AN420" s="323"/>
      <c r="AO420" s="36">
        <f>AO412</f>
        <v>5</v>
      </c>
      <c r="AP420" s="11" t="s">
        <v>873</v>
      </c>
      <c r="AQ420" s="149"/>
      <c r="AR420" s="150"/>
      <c r="AS420" s="195">
        <f>ROUND(ROUND(J416*$U$392,0)*AM420,0)-AO420</f>
        <v>105</v>
      </c>
      <c r="AT420" s="82"/>
    </row>
    <row r="421" spans="1:46" ht="17.2" customHeight="1" x14ac:dyDescent="0.3">
      <c r="A421" s="10">
        <v>21</v>
      </c>
      <c r="B421" s="12" t="s">
        <v>677</v>
      </c>
      <c r="C421" s="151" t="s">
        <v>2115</v>
      </c>
      <c r="D421" s="129"/>
      <c r="E421" s="131"/>
      <c r="F421" s="266"/>
      <c r="G421" s="266"/>
      <c r="H421" s="48" t="s">
        <v>910</v>
      </c>
      <c r="I421" s="34"/>
      <c r="J421" s="34"/>
      <c r="K421" s="34"/>
      <c r="L421" s="34"/>
      <c r="M421" s="34"/>
      <c r="N421" s="55"/>
      <c r="O421" s="55"/>
      <c r="P421" s="55"/>
      <c r="Q421" s="55"/>
      <c r="R421" s="55"/>
      <c r="S421" s="55"/>
      <c r="T421" s="95"/>
      <c r="U421" s="2"/>
      <c r="V421" s="43"/>
      <c r="W421" s="46"/>
      <c r="X421" s="47"/>
      <c r="Y421" s="7"/>
      <c r="Z421" s="7"/>
      <c r="AA421" s="7"/>
      <c r="AB421" s="34"/>
      <c r="AC421" s="34"/>
      <c r="AD421" s="53"/>
      <c r="AE421" s="53"/>
      <c r="AF421" s="34"/>
      <c r="AG421" s="34"/>
      <c r="AH421" s="34"/>
      <c r="AI421" s="34"/>
      <c r="AJ421" s="34"/>
      <c r="AK421" s="34"/>
      <c r="AL421" s="53"/>
      <c r="AM421" s="290"/>
      <c r="AN421" s="290"/>
      <c r="AO421" s="127"/>
      <c r="AP421" s="127"/>
      <c r="AQ421" s="127"/>
      <c r="AR421" s="128"/>
      <c r="AS421" s="167">
        <f>ROUND(J422*$U$392,0)</f>
        <v>201</v>
      </c>
      <c r="AT421" s="82"/>
    </row>
    <row r="422" spans="1:46" ht="17.2" customHeight="1" x14ac:dyDescent="0.3">
      <c r="A422" s="183">
        <v>21</v>
      </c>
      <c r="B422" s="184" t="s">
        <v>678</v>
      </c>
      <c r="C422" s="198" t="s">
        <v>2114</v>
      </c>
      <c r="D422" s="129"/>
      <c r="E422" s="131"/>
      <c r="F422" s="266"/>
      <c r="G422" s="266"/>
      <c r="H422" s="44"/>
      <c r="I422" s="2"/>
      <c r="J422" s="295">
        <f>'5療養介護(基本)'!I159</f>
        <v>401</v>
      </c>
      <c r="K422" s="295"/>
      <c r="L422" s="2" t="s">
        <v>809</v>
      </c>
      <c r="M422" s="2"/>
      <c r="N422" s="159"/>
      <c r="O422" s="159"/>
      <c r="P422" s="159"/>
      <c r="Q422" s="159"/>
      <c r="R422" s="159"/>
      <c r="S422" s="159"/>
      <c r="T422" s="89"/>
      <c r="U422" s="159"/>
      <c r="V422" s="89"/>
      <c r="W422" s="310" t="s">
        <v>871</v>
      </c>
      <c r="X422" s="311"/>
      <c r="Y422" s="311"/>
      <c r="Z422" s="311"/>
      <c r="AA422" s="311"/>
      <c r="AB422" s="313" t="s">
        <v>870</v>
      </c>
      <c r="AC422" s="314"/>
      <c r="AD422" s="314"/>
      <c r="AE422" s="314"/>
      <c r="AF422" s="314"/>
      <c r="AG422" s="314"/>
      <c r="AH422" s="314"/>
      <c r="AI422" s="314"/>
      <c r="AJ422" s="314"/>
      <c r="AK422" s="314"/>
      <c r="AL422" s="187" t="s">
        <v>810</v>
      </c>
      <c r="AM422" s="317">
        <f>AM419</f>
        <v>0.7</v>
      </c>
      <c r="AN422" s="317"/>
      <c r="AO422" s="188"/>
      <c r="AP422" s="188"/>
      <c r="AQ422" s="188"/>
      <c r="AR422" s="189"/>
      <c r="AS422" s="195">
        <f>ROUND(ROUND(J422*$U$392,0)*AM422,0)</f>
        <v>141</v>
      </c>
      <c r="AT422" s="82"/>
    </row>
    <row r="423" spans="1:46" ht="17.2" customHeight="1" x14ac:dyDescent="0.3">
      <c r="A423" s="183">
        <v>21</v>
      </c>
      <c r="B423" s="184" t="s">
        <v>679</v>
      </c>
      <c r="C423" s="198" t="s">
        <v>2113</v>
      </c>
      <c r="D423" s="129"/>
      <c r="E423" s="131"/>
      <c r="F423" s="266"/>
      <c r="G423" s="266"/>
      <c r="H423" s="109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1"/>
      <c r="U423" s="159"/>
      <c r="V423" s="89"/>
      <c r="W423" s="310"/>
      <c r="X423" s="311"/>
      <c r="Y423" s="311"/>
      <c r="Z423" s="311"/>
      <c r="AA423" s="311"/>
      <c r="AB423" s="313" t="s">
        <v>868</v>
      </c>
      <c r="AC423" s="314"/>
      <c r="AD423" s="314"/>
      <c r="AE423" s="314"/>
      <c r="AF423" s="314"/>
      <c r="AG423" s="314"/>
      <c r="AH423" s="314"/>
      <c r="AI423" s="314"/>
      <c r="AJ423" s="314"/>
      <c r="AK423" s="314"/>
      <c r="AL423" s="187" t="s">
        <v>810</v>
      </c>
      <c r="AM423" s="317">
        <f>AM420</f>
        <v>0.5</v>
      </c>
      <c r="AN423" s="317"/>
      <c r="AO423" s="191"/>
      <c r="AP423" s="191"/>
      <c r="AQ423" s="191"/>
      <c r="AR423" s="192"/>
      <c r="AS423" s="195">
        <f>ROUND(ROUND(J422*$U$392,0)*AM423,0)</f>
        <v>101</v>
      </c>
      <c r="AT423" s="82"/>
    </row>
    <row r="424" spans="1:46" ht="17.2" customHeight="1" x14ac:dyDescent="0.3">
      <c r="A424" s="10">
        <v>21</v>
      </c>
      <c r="B424" s="12" t="s">
        <v>680</v>
      </c>
      <c r="C424" s="151" t="s">
        <v>2112</v>
      </c>
      <c r="D424" s="129"/>
      <c r="E424" s="131"/>
      <c r="F424" s="266"/>
      <c r="G424" s="266"/>
      <c r="H424" s="122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1"/>
      <c r="U424" s="2"/>
      <c r="V424" s="43"/>
      <c r="W424" s="9"/>
      <c r="X424" s="30"/>
      <c r="Y424" s="105"/>
      <c r="Z424" s="7"/>
      <c r="AA424" s="7"/>
      <c r="AB424" s="7"/>
      <c r="AC424" s="7"/>
      <c r="AD424" s="59"/>
      <c r="AE424" s="59"/>
      <c r="AF424" s="7"/>
      <c r="AG424" s="7"/>
      <c r="AH424" s="7"/>
      <c r="AI424" s="7"/>
      <c r="AJ424" s="7"/>
      <c r="AK424" s="7"/>
      <c r="AL424" s="59"/>
      <c r="AM424" s="249"/>
      <c r="AN424" s="250"/>
      <c r="AO424" s="239" t="s">
        <v>877</v>
      </c>
      <c r="AP424" s="239"/>
      <c r="AQ424" s="239"/>
      <c r="AR424" s="240"/>
      <c r="AS424" s="167">
        <f>ROUND(J422*$U$392,0)-AO426</f>
        <v>196</v>
      </c>
      <c r="AT424" s="82"/>
    </row>
    <row r="425" spans="1:46" ht="17.2" customHeight="1" x14ac:dyDescent="0.3">
      <c r="A425" s="183">
        <v>21</v>
      </c>
      <c r="B425" s="184" t="s">
        <v>681</v>
      </c>
      <c r="C425" s="198" t="s">
        <v>2111</v>
      </c>
      <c r="D425" s="129"/>
      <c r="E425" s="131"/>
      <c r="F425" s="266"/>
      <c r="G425" s="266"/>
      <c r="H425" s="122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1"/>
      <c r="U425" s="159"/>
      <c r="V425" s="89"/>
      <c r="W425" s="311" t="s">
        <v>871</v>
      </c>
      <c r="X425" s="311"/>
      <c r="Y425" s="311"/>
      <c r="Z425" s="311"/>
      <c r="AA425" s="312"/>
      <c r="AB425" s="313" t="s">
        <v>870</v>
      </c>
      <c r="AC425" s="314"/>
      <c r="AD425" s="314"/>
      <c r="AE425" s="314"/>
      <c r="AF425" s="314"/>
      <c r="AG425" s="314"/>
      <c r="AH425" s="314"/>
      <c r="AI425" s="314"/>
      <c r="AJ425" s="314"/>
      <c r="AK425" s="314"/>
      <c r="AL425" s="193" t="s">
        <v>810</v>
      </c>
      <c r="AM425" s="315">
        <f>AM422</f>
        <v>0.7</v>
      </c>
      <c r="AN425" s="316"/>
      <c r="AO425" s="262"/>
      <c r="AP425" s="241"/>
      <c r="AQ425" s="241"/>
      <c r="AR425" s="242"/>
      <c r="AS425" s="195">
        <f>ROUND(ROUND(J422*$U$392,0)*AM425,0)-AO426</f>
        <v>136</v>
      </c>
      <c r="AT425" s="82"/>
    </row>
    <row r="426" spans="1:46" ht="17.2" customHeight="1" x14ac:dyDescent="0.3">
      <c r="A426" s="183">
        <v>21</v>
      </c>
      <c r="B426" s="184" t="s">
        <v>682</v>
      </c>
      <c r="C426" s="198" t="s">
        <v>2110</v>
      </c>
      <c r="D426" s="129"/>
      <c r="E426" s="131"/>
      <c r="F426" s="266"/>
      <c r="G426" s="266"/>
      <c r="H426" s="122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1"/>
      <c r="U426" s="159"/>
      <c r="V426" s="89"/>
      <c r="W426" s="320"/>
      <c r="X426" s="320"/>
      <c r="Y426" s="320"/>
      <c r="Z426" s="320"/>
      <c r="AA426" s="321"/>
      <c r="AB426" s="313" t="s">
        <v>868</v>
      </c>
      <c r="AC426" s="314"/>
      <c r="AD426" s="314"/>
      <c r="AE426" s="314"/>
      <c r="AF426" s="314"/>
      <c r="AG426" s="314"/>
      <c r="AH426" s="314"/>
      <c r="AI426" s="314"/>
      <c r="AJ426" s="314"/>
      <c r="AK426" s="314"/>
      <c r="AL426" s="194" t="s">
        <v>810</v>
      </c>
      <c r="AM426" s="322">
        <f>AM423</f>
        <v>0.5</v>
      </c>
      <c r="AN426" s="323"/>
      <c r="AO426" s="37">
        <f>AO420</f>
        <v>5</v>
      </c>
      <c r="AP426" s="11" t="s">
        <v>873</v>
      </c>
      <c r="AQ426" s="149"/>
      <c r="AR426" s="150"/>
      <c r="AS426" s="195">
        <f>ROUND(ROUND(J422*$U$392,0)*AM426,0)-AO426</f>
        <v>96</v>
      </c>
      <c r="AT426" s="82"/>
    </row>
    <row r="427" spans="1:46" ht="17.2" customHeight="1" x14ac:dyDescent="0.3">
      <c r="A427" s="10">
        <v>21</v>
      </c>
      <c r="B427" s="12" t="s">
        <v>683</v>
      </c>
      <c r="C427" s="151" t="s">
        <v>2109</v>
      </c>
      <c r="D427" s="129"/>
      <c r="E427" s="131"/>
      <c r="F427" s="130"/>
      <c r="G427" s="130"/>
      <c r="H427" s="48" t="s">
        <v>897</v>
      </c>
      <c r="I427" s="34"/>
      <c r="J427" s="34"/>
      <c r="K427" s="34"/>
      <c r="L427" s="34"/>
      <c r="M427" s="34"/>
      <c r="N427" s="55"/>
      <c r="O427" s="55"/>
      <c r="P427" s="55"/>
      <c r="Q427" s="55"/>
      <c r="R427" s="55"/>
      <c r="S427" s="55"/>
      <c r="T427" s="95"/>
      <c r="U427" s="2"/>
      <c r="V427" s="43"/>
      <c r="W427" s="46"/>
      <c r="X427" s="47"/>
      <c r="Y427" s="7"/>
      <c r="Z427" s="7"/>
      <c r="AA427" s="7"/>
      <c r="AB427" s="34"/>
      <c r="AC427" s="34"/>
      <c r="AD427" s="53"/>
      <c r="AE427" s="53"/>
      <c r="AF427" s="34"/>
      <c r="AG427" s="34"/>
      <c r="AH427" s="34"/>
      <c r="AI427" s="34"/>
      <c r="AJ427" s="34"/>
      <c r="AK427" s="34"/>
      <c r="AL427" s="53"/>
      <c r="AM427" s="290"/>
      <c r="AN427" s="290"/>
      <c r="AO427" s="127"/>
      <c r="AP427" s="127"/>
      <c r="AQ427" s="127"/>
      <c r="AR427" s="128"/>
      <c r="AS427" s="167">
        <f>ROUND(J428*$U$392,0)</f>
        <v>187</v>
      </c>
      <c r="AT427" s="82"/>
    </row>
    <row r="428" spans="1:46" ht="17.2" customHeight="1" x14ac:dyDescent="0.3">
      <c r="A428" s="183">
        <v>21</v>
      </c>
      <c r="B428" s="184" t="s">
        <v>684</v>
      </c>
      <c r="C428" s="198" t="s">
        <v>2108</v>
      </c>
      <c r="D428" s="129"/>
      <c r="E428" s="131"/>
      <c r="F428" s="130"/>
      <c r="G428" s="130"/>
      <c r="H428" s="44"/>
      <c r="I428" s="2"/>
      <c r="J428" s="295">
        <f>'5療養介護(基本)'!I165</f>
        <v>374</v>
      </c>
      <c r="K428" s="295"/>
      <c r="L428" s="2" t="s">
        <v>809</v>
      </c>
      <c r="M428" s="2"/>
      <c r="N428" s="159"/>
      <c r="O428" s="159"/>
      <c r="P428" s="159"/>
      <c r="Q428" s="159"/>
      <c r="R428" s="159"/>
      <c r="S428" s="159"/>
      <c r="T428" s="89"/>
      <c r="U428" s="159"/>
      <c r="V428" s="89"/>
      <c r="W428" s="310" t="s">
        <v>871</v>
      </c>
      <c r="X428" s="311"/>
      <c r="Y428" s="311"/>
      <c r="Z428" s="311"/>
      <c r="AA428" s="311"/>
      <c r="AB428" s="313" t="s">
        <v>870</v>
      </c>
      <c r="AC428" s="314"/>
      <c r="AD428" s="314"/>
      <c r="AE428" s="314"/>
      <c r="AF428" s="314"/>
      <c r="AG428" s="314"/>
      <c r="AH428" s="314"/>
      <c r="AI428" s="314"/>
      <c r="AJ428" s="314"/>
      <c r="AK428" s="314"/>
      <c r="AL428" s="187" t="s">
        <v>810</v>
      </c>
      <c r="AM428" s="317">
        <f>AM425</f>
        <v>0.7</v>
      </c>
      <c r="AN428" s="317"/>
      <c r="AO428" s="188"/>
      <c r="AP428" s="188"/>
      <c r="AQ428" s="188"/>
      <c r="AR428" s="189"/>
      <c r="AS428" s="195">
        <f>ROUND(ROUND(J428*$U$392,0)*AM428,0)</f>
        <v>131</v>
      </c>
      <c r="AT428" s="82"/>
    </row>
    <row r="429" spans="1:46" ht="17.2" customHeight="1" x14ac:dyDescent="0.3">
      <c r="A429" s="183">
        <v>21</v>
      </c>
      <c r="B429" s="184" t="s">
        <v>685</v>
      </c>
      <c r="C429" s="198" t="s">
        <v>2107</v>
      </c>
      <c r="D429" s="129"/>
      <c r="E429" s="131"/>
      <c r="F429" s="130"/>
      <c r="G429" s="130"/>
      <c r="H429" s="109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1"/>
      <c r="U429" s="159"/>
      <c r="V429" s="89"/>
      <c r="W429" s="310"/>
      <c r="X429" s="311"/>
      <c r="Y429" s="311"/>
      <c r="Z429" s="311"/>
      <c r="AA429" s="311"/>
      <c r="AB429" s="313" t="s">
        <v>868</v>
      </c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187" t="s">
        <v>810</v>
      </c>
      <c r="AM429" s="317">
        <f>AM426</f>
        <v>0.5</v>
      </c>
      <c r="AN429" s="317"/>
      <c r="AO429" s="191"/>
      <c r="AP429" s="191"/>
      <c r="AQ429" s="191"/>
      <c r="AR429" s="192"/>
      <c r="AS429" s="195">
        <f>ROUND(ROUND(J428*$U$392,0)*AM429,0)</f>
        <v>94</v>
      </c>
      <c r="AT429" s="82"/>
    </row>
    <row r="430" spans="1:46" ht="17.2" customHeight="1" x14ac:dyDescent="0.3">
      <c r="A430" s="10">
        <v>21</v>
      </c>
      <c r="B430" s="12" t="s">
        <v>686</v>
      </c>
      <c r="C430" s="151" t="s">
        <v>2106</v>
      </c>
      <c r="D430" s="129"/>
      <c r="E430" s="131"/>
      <c r="F430" s="130"/>
      <c r="G430" s="130"/>
      <c r="H430" s="122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1"/>
      <c r="U430" s="2"/>
      <c r="V430" s="43"/>
      <c r="W430" s="9"/>
      <c r="X430" s="30"/>
      <c r="Y430" s="105"/>
      <c r="Z430" s="7"/>
      <c r="AA430" s="7"/>
      <c r="AB430" s="7"/>
      <c r="AC430" s="7"/>
      <c r="AD430" s="59"/>
      <c r="AE430" s="59"/>
      <c r="AF430" s="7"/>
      <c r="AG430" s="7"/>
      <c r="AH430" s="7"/>
      <c r="AI430" s="7"/>
      <c r="AJ430" s="7"/>
      <c r="AK430" s="7"/>
      <c r="AL430" s="59"/>
      <c r="AM430" s="249"/>
      <c r="AN430" s="250"/>
      <c r="AO430" s="239" t="s">
        <v>877</v>
      </c>
      <c r="AP430" s="239"/>
      <c r="AQ430" s="239"/>
      <c r="AR430" s="240"/>
      <c r="AS430" s="167">
        <f>ROUND(J428*$U$392,0)-AO432</f>
        <v>182</v>
      </c>
      <c r="AT430" s="82"/>
    </row>
    <row r="431" spans="1:46" ht="17.2" customHeight="1" x14ac:dyDescent="0.3">
      <c r="A431" s="183">
        <v>21</v>
      </c>
      <c r="B431" s="184" t="s">
        <v>687</v>
      </c>
      <c r="C431" s="198" t="s">
        <v>2105</v>
      </c>
      <c r="D431" s="129"/>
      <c r="E431" s="131"/>
      <c r="F431" s="130"/>
      <c r="G431" s="130"/>
      <c r="H431" s="122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1"/>
      <c r="U431" s="159"/>
      <c r="V431" s="89"/>
      <c r="W431" s="311" t="s">
        <v>871</v>
      </c>
      <c r="X431" s="311"/>
      <c r="Y431" s="311"/>
      <c r="Z431" s="311"/>
      <c r="AA431" s="312"/>
      <c r="AB431" s="313" t="s">
        <v>870</v>
      </c>
      <c r="AC431" s="314"/>
      <c r="AD431" s="314"/>
      <c r="AE431" s="314"/>
      <c r="AF431" s="314"/>
      <c r="AG431" s="314"/>
      <c r="AH431" s="314"/>
      <c r="AI431" s="314"/>
      <c r="AJ431" s="314"/>
      <c r="AK431" s="314"/>
      <c r="AL431" s="193" t="s">
        <v>810</v>
      </c>
      <c r="AM431" s="315">
        <f>AM428</f>
        <v>0.7</v>
      </c>
      <c r="AN431" s="316"/>
      <c r="AO431" s="262"/>
      <c r="AP431" s="241"/>
      <c r="AQ431" s="241"/>
      <c r="AR431" s="242"/>
      <c r="AS431" s="195">
        <f>ROUND(ROUND(J428*$U$392,0)*AM431,0)-AO432</f>
        <v>126</v>
      </c>
      <c r="AT431" s="82"/>
    </row>
    <row r="432" spans="1:46" ht="17.2" customHeight="1" x14ac:dyDescent="0.3">
      <c r="A432" s="183">
        <v>21</v>
      </c>
      <c r="B432" s="184" t="s">
        <v>688</v>
      </c>
      <c r="C432" s="198" t="s">
        <v>2104</v>
      </c>
      <c r="D432" s="129"/>
      <c r="E432" s="131"/>
      <c r="F432" s="130"/>
      <c r="G432" s="130"/>
      <c r="H432" s="122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1"/>
      <c r="U432" s="159"/>
      <c r="V432" s="89"/>
      <c r="W432" s="320"/>
      <c r="X432" s="320"/>
      <c r="Y432" s="320"/>
      <c r="Z432" s="320"/>
      <c r="AA432" s="321"/>
      <c r="AB432" s="313" t="s">
        <v>868</v>
      </c>
      <c r="AC432" s="314"/>
      <c r="AD432" s="314"/>
      <c r="AE432" s="314"/>
      <c r="AF432" s="314"/>
      <c r="AG432" s="314"/>
      <c r="AH432" s="314"/>
      <c r="AI432" s="314"/>
      <c r="AJ432" s="314"/>
      <c r="AK432" s="314"/>
      <c r="AL432" s="194" t="s">
        <v>810</v>
      </c>
      <c r="AM432" s="322">
        <f>AM429</f>
        <v>0.5</v>
      </c>
      <c r="AN432" s="323"/>
      <c r="AO432" s="37">
        <f>AO426</f>
        <v>5</v>
      </c>
      <c r="AP432" s="11" t="s">
        <v>873</v>
      </c>
      <c r="AQ432" s="149"/>
      <c r="AR432" s="150"/>
      <c r="AS432" s="195">
        <f>ROUND(ROUND(J428*$U$392,0)*AM432,0)-AO432</f>
        <v>89</v>
      </c>
      <c r="AT432" s="82"/>
    </row>
    <row r="433" spans="1:46" ht="17.2" customHeight="1" x14ac:dyDescent="0.3">
      <c r="A433" s="10">
        <v>21</v>
      </c>
      <c r="B433" s="12" t="s">
        <v>689</v>
      </c>
      <c r="C433" s="151" t="s">
        <v>2103</v>
      </c>
      <c r="D433" s="129"/>
      <c r="E433" s="131"/>
      <c r="F433" s="130"/>
      <c r="G433" s="130"/>
      <c r="H433" s="48" t="s">
        <v>884</v>
      </c>
      <c r="I433" s="34"/>
      <c r="J433" s="34"/>
      <c r="K433" s="34"/>
      <c r="L433" s="34"/>
      <c r="M433" s="34"/>
      <c r="N433" s="55"/>
      <c r="O433" s="55"/>
      <c r="P433" s="55"/>
      <c r="Q433" s="55"/>
      <c r="R433" s="55"/>
      <c r="S433" s="55"/>
      <c r="T433" s="95"/>
      <c r="U433" s="2"/>
      <c r="V433" s="43"/>
      <c r="W433" s="46"/>
      <c r="X433" s="47"/>
      <c r="Y433" s="7"/>
      <c r="Z433" s="7"/>
      <c r="AA433" s="7"/>
      <c r="AB433" s="34"/>
      <c r="AC433" s="34"/>
      <c r="AD433" s="53"/>
      <c r="AE433" s="53"/>
      <c r="AF433" s="34"/>
      <c r="AG433" s="34"/>
      <c r="AH433" s="34"/>
      <c r="AI433" s="34"/>
      <c r="AJ433" s="34"/>
      <c r="AK433" s="34"/>
      <c r="AL433" s="53"/>
      <c r="AM433" s="290"/>
      <c r="AN433" s="290"/>
      <c r="AO433" s="127"/>
      <c r="AP433" s="127"/>
      <c r="AQ433" s="127"/>
      <c r="AR433" s="128"/>
      <c r="AS433" s="167">
        <f>ROUND(J434*$U$392,0)</f>
        <v>177</v>
      </c>
      <c r="AT433" s="82"/>
    </row>
    <row r="434" spans="1:46" ht="17.2" customHeight="1" x14ac:dyDescent="0.3">
      <c r="A434" s="183">
        <v>21</v>
      </c>
      <c r="B434" s="184" t="s">
        <v>690</v>
      </c>
      <c r="C434" s="198" t="s">
        <v>2102</v>
      </c>
      <c r="D434" s="129"/>
      <c r="E434" s="131"/>
      <c r="F434" s="130"/>
      <c r="G434" s="130"/>
      <c r="H434" s="44"/>
      <c r="I434" s="2"/>
      <c r="J434" s="295">
        <f>'5療養介護(基本)'!I171</f>
        <v>354</v>
      </c>
      <c r="K434" s="295"/>
      <c r="L434" s="2" t="s">
        <v>809</v>
      </c>
      <c r="M434" s="2"/>
      <c r="N434" s="159"/>
      <c r="O434" s="159"/>
      <c r="P434" s="159"/>
      <c r="Q434" s="159"/>
      <c r="R434" s="159"/>
      <c r="S434" s="159"/>
      <c r="T434" s="89"/>
      <c r="U434" s="159"/>
      <c r="V434" s="89"/>
      <c r="W434" s="310" t="s">
        <v>871</v>
      </c>
      <c r="X434" s="311"/>
      <c r="Y434" s="311"/>
      <c r="Z434" s="311"/>
      <c r="AA434" s="311"/>
      <c r="AB434" s="313" t="s">
        <v>870</v>
      </c>
      <c r="AC434" s="314"/>
      <c r="AD434" s="314"/>
      <c r="AE434" s="314"/>
      <c r="AF434" s="314"/>
      <c r="AG434" s="314"/>
      <c r="AH434" s="314"/>
      <c r="AI434" s="314"/>
      <c r="AJ434" s="314"/>
      <c r="AK434" s="314"/>
      <c r="AL434" s="187" t="s">
        <v>810</v>
      </c>
      <c r="AM434" s="317">
        <f>AM431</f>
        <v>0.7</v>
      </c>
      <c r="AN434" s="317"/>
      <c r="AO434" s="188"/>
      <c r="AP434" s="188"/>
      <c r="AQ434" s="188"/>
      <c r="AR434" s="189"/>
      <c r="AS434" s="195">
        <f>ROUND(ROUND(J434*$U$392,0)*AM434,0)</f>
        <v>124</v>
      </c>
      <c r="AT434" s="82"/>
    </row>
    <row r="435" spans="1:46" ht="17.2" customHeight="1" x14ac:dyDescent="0.3">
      <c r="A435" s="183">
        <v>21</v>
      </c>
      <c r="B435" s="184" t="s">
        <v>691</v>
      </c>
      <c r="C435" s="198" t="s">
        <v>2101</v>
      </c>
      <c r="D435" s="129"/>
      <c r="E435" s="131"/>
      <c r="F435" s="130"/>
      <c r="G435" s="130"/>
      <c r="H435" s="109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1"/>
      <c r="U435" s="159"/>
      <c r="V435" s="89"/>
      <c r="W435" s="310"/>
      <c r="X435" s="311"/>
      <c r="Y435" s="311"/>
      <c r="Z435" s="311"/>
      <c r="AA435" s="311"/>
      <c r="AB435" s="313" t="s">
        <v>868</v>
      </c>
      <c r="AC435" s="314"/>
      <c r="AD435" s="314"/>
      <c r="AE435" s="314"/>
      <c r="AF435" s="314"/>
      <c r="AG435" s="314"/>
      <c r="AH435" s="314"/>
      <c r="AI435" s="314"/>
      <c r="AJ435" s="314"/>
      <c r="AK435" s="314"/>
      <c r="AL435" s="187" t="s">
        <v>810</v>
      </c>
      <c r="AM435" s="317">
        <f>AM432</f>
        <v>0.5</v>
      </c>
      <c r="AN435" s="317"/>
      <c r="AO435" s="191"/>
      <c r="AP435" s="191"/>
      <c r="AQ435" s="191"/>
      <c r="AR435" s="192"/>
      <c r="AS435" s="195">
        <f>ROUND(ROUND(J434*$U$392,0)*AM435,0)</f>
        <v>89</v>
      </c>
      <c r="AT435" s="82"/>
    </row>
    <row r="436" spans="1:46" ht="17.2" customHeight="1" x14ac:dyDescent="0.3">
      <c r="A436" s="10">
        <v>21</v>
      </c>
      <c r="B436" s="12" t="s">
        <v>692</v>
      </c>
      <c r="C436" s="151" t="s">
        <v>2100</v>
      </c>
      <c r="D436" s="129"/>
      <c r="E436" s="131"/>
      <c r="F436" s="130"/>
      <c r="G436" s="130"/>
      <c r="H436" s="122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1"/>
      <c r="U436" s="2"/>
      <c r="V436" s="43"/>
      <c r="W436" s="9"/>
      <c r="X436" s="30"/>
      <c r="Y436" s="105"/>
      <c r="Z436" s="7"/>
      <c r="AA436" s="7"/>
      <c r="AB436" s="7"/>
      <c r="AC436" s="7"/>
      <c r="AD436" s="59"/>
      <c r="AE436" s="59"/>
      <c r="AF436" s="7"/>
      <c r="AG436" s="7"/>
      <c r="AH436" s="7"/>
      <c r="AI436" s="7"/>
      <c r="AJ436" s="7"/>
      <c r="AK436" s="7"/>
      <c r="AL436" s="59"/>
      <c r="AM436" s="249"/>
      <c r="AN436" s="250"/>
      <c r="AO436" s="239" t="s">
        <v>877</v>
      </c>
      <c r="AP436" s="239"/>
      <c r="AQ436" s="239"/>
      <c r="AR436" s="240"/>
      <c r="AS436" s="167">
        <f>ROUND(J434*$U$392,0)-AO438</f>
        <v>172</v>
      </c>
      <c r="AT436" s="82"/>
    </row>
    <row r="437" spans="1:46" ht="17.2" customHeight="1" x14ac:dyDescent="0.3">
      <c r="A437" s="183">
        <v>21</v>
      </c>
      <c r="B437" s="184" t="s">
        <v>693</v>
      </c>
      <c r="C437" s="198" t="s">
        <v>2099</v>
      </c>
      <c r="D437" s="129"/>
      <c r="E437" s="131"/>
      <c r="F437" s="130"/>
      <c r="G437" s="130"/>
      <c r="H437" s="122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1"/>
      <c r="U437" s="159"/>
      <c r="V437" s="89"/>
      <c r="W437" s="311" t="s">
        <v>871</v>
      </c>
      <c r="X437" s="311"/>
      <c r="Y437" s="311"/>
      <c r="Z437" s="311"/>
      <c r="AA437" s="312"/>
      <c r="AB437" s="313" t="s">
        <v>870</v>
      </c>
      <c r="AC437" s="314"/>
      <c r="AD437" s="314"/>
      <c r="AE437" s="314"/>
      <c r="AF437" s="314"/>
      <c r="AG437" s="314"/>
      <c r="AH437" s="314"/>
      <c r="AI437" s="314"/>
      <c r="AJ437" s="314"/>
      <c r="AK437" s="314"/>
      <c r="AL437" s="193" t="s">
        <v>810</v>
      </c>
      <c r="AM437" s="315">
        <f>AM434</f>
        <v>0.7</v>
      </c>
      <c r="AN437" s="316"/>
      <c r="AO437" s="262"/>
      <c r="AP437" s="241"/>
      <c r="AQ437" s="241"/>
      <c r="AR437" s="242"/>
      <c r="AS437" s="195">
        <f>ROUND(ROUND(J434*$U$392,0)*AM437,0)-AO438</f>
        <v>119</v>
      </c>
      <c r="AT437" s="82"/>
    </row>
    <row r="438" spans="1:46" ht="17.2" customHeight="1" x14ac:dyDescent="0.3">
      <c r="A438" s="183">
        <v>21</v>
      </c>
      <c r="B438" s="184" t="s">
        <v>694</v>
      </c>
      <c r="C438" s="198" t="s">
        <v>2098</v>
      </c>
      <c r="D438" s="148"/>
      <c r="E438" s="150"/>
      <c r="F438" s="149"/>
      <c r="G438" s="149"/>
      <c r="H438" s="123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5"/>
      <c r="U438" s="27"/>
      <c r="V438" s="92"/>
      <c r="W438" s="320"/>
      <c r="X438" s="320"/>
      <c r="Y438" s="320"/>
      <c r="Z438" s="320"/>
      <c r="AA438" s="321"/>
      <c r="AB438" s="313" t="s">
        <v>868</v>
      </c>
      <c r="AC438" s="314"/>
      <c r="AD438" s="314"/>
      <c r="AE438" s="314"/>
      <c r="AF438" s="314"/>
      <c r="AG438" s="314"/>
      <c r="AH438" s="314"/>
      <c r="AI438" s="314"/>
      <c r="AJ438" s="314"/>
      <c r="AK438" s="314"/>
      <c r="AL438" s="194" t="s">
        <v>810</v>
      </c>
      <c r="AM438" s="322">
        <f>AM435</f>
        <v>0.5</v>
      </c>
      <c r="AN438" s="323"/>
      <c r="AO438" s="37">
        <f>AO432</f>
        <v>5</v>
      </c>
      <c r="AP438" s="11" t="s">
        <v>873</v>
      </c>
      <c r="AQ438" s="149"/>
      <c r="AR438" s="150"/>
      <c r="AS438" s="196">
        <f>ROUND(ROUND(J434*$U$392,0)*AM438,0)-AO438</f>
        <v>84</v>
      </c>
      <c r="AT438" s="81"/>
    </row>
    <row r="439" spans="1:46" ht="17.2" customHeight="1" x14ac:dyDescent="0.3">
      <c r="A439" s="32">
        <v>21</v>
      </c>
      <c r="B439" s="12" t="s">
        <v>695</v>
      </c>
      <c r="C439" s="118" t="s">
        <v>2097</v>
      </c>
      <c r="D439" s="265" t="s">
        <v>975</v>
      </c>
      <c r="E439" s="266"/>
      <c r="F439" s="265" t="s">
        <v>974</v>
      </c>
      <c r="G439" s="299"/>
      <c r="H439" s="241" t="s">
        <v>923</v>
      </c>
      <c r="I439" s="241"/>
      <c r="J439" s="241"/>
      <c r="K439" s="241"/>
      <c r="L439" s="242"/>
      <c r="M439" s="2"/>
      <c r="N439" s="140"/>
      <c r="O439" s="140"/>
      <c r="P439" s="140"/>
      <c r="Q439" s="140"/>
      <c r="R439" s="140"/>
      <c r="S439" s="140"/>
      <c r="T439" s="140"/>
      <c r="U439" s="304" t="s">
        <v>2048</v>
      </c>
      <c r="V439" s="306" t="s">
        <v>2047</v>
      </c>
      <c r="W439" s="9"/>
      <c r="X439" s="30"/>
      <c r="Y439" s="105"/>
      <c r="Z439" s="63"/>
      <c r="AA439" s="7"/>
      <c r="AB439" s="34"/>
      <c r="AC439" s="34"/>
      <c r="AD439" s="53"/>
      <c r="AE439" s="53"/>
      <c r="AF439" s="34"/>
      <c r="AG439" s="34"/>
      <c r="AH439" s="34"/>
      <c r="AI439" s="34"/>
      <c r="AJ439" s="34"/>
      <c r="AK439" s="34"/>
      <c r="AL439" s="53"/>
      <c r="AM439" s="290"/>
      <c r="AN439" s="290"/>
      <c r="AO439" s="127"/>
      <c r="AP439" s="127"/>
      <c r="AQ439" s="127"/>
      <c r="AR439" s="128"/>
      <c r="AS439" s="178">
        <f>ROUND(I443*$U$464,0)</f>
        <v>219</v>
      </c>
      <c r="AT439" s="14" t="s">
        <v>824</v>
      </c>
    </row>
    <row r="440" spans="1:46" ht="17.2" customHeight="1" x14ac:dyDescent="0.3">
      <c r="A440" s="183">
        <v>21</v>
      </c>
      <c r="B440" s="184" t="s">
        <v>696</v>
      </c>
      <c r="C440" s="198" t="s">
        <v>2096</v>
      </c>
      <c r="D440" s="265"/>
      <c r="E440" s="266"/>
      <c r="F440" s="265"/>
      <c r="G440" s="299"/>
      <c r="H440" s="241"/>
      <c r="I440" s="241"/>
      <c r="J440" s="241"/>
      <c r="K440" s="241"/>
      <c r="L440" s="242"/>
      <c r="M440" s="140"/>
      <c r="N440" s="140"/>
      <c r="O440" s="140"/>
      <c r="P440" s="140"/>
      <c r="Q440" s="140"/>
      <c r="R440" s="140"/>
      <c r="S440" s="140"/>
      <c r="T440" s="140"/>
      <c r="U440" s="305"/>
      <c r="V440" s="307"/>
      <c r="W440" s="310" t="s">
        <v>871</v>
      </c>
      <c r="X440" s="311"/>
      <c r="Y440" s="311"/>
      <c r="Z440" s="311"/>
      <c r="AA440" s="311"/>
      <c r="AB440" s="313" t="s">
        <v>870</v>
      </c>
      <c r="AC440" s="314"/>
      <c r="AD440" s="314"/>
      <c r="AE440" s="314"/>
      <c r="AF440" s="314"/>
      <c r="AG440" s="314"/>
      <c r="AH440" s="314"/>
      <c r="AI440" s="314"/>
      <c r="AJ440" s="314"/>
      <c r="AK440" s="314"/>
      <c r="AL440" s="187" t="s">
        <v>810</v>
      </c>
      <c r="AM440" s="317">
        <f>AM437</f>
        <v>0.7</v>
      </c>
      <c r="AN440" s="317"/>
      <c r="AO440" s="188"/>
      <c r="AP440" s="188"/>
      <c r="AQ440" s="188"/>
      <c r="AR440" s="189"/>
      <c r="AS440" s="190">
        <f>ROUND(ROUND(I443*$U$464,0)*AM440,0)</f>
        <v>153</v>
      </c>
      <c r="AT440" s="82"/>
    </row>
    <row r="441" spans="1:46" ht="17.2" customHeight="1" x14ac:dyDescent="0.3">
      <c r="A441" s="183">
        <v>21</v>
      </c>
      <c r="B441" s="184" t="s">
        <v>697</v>
      </c>
      <c r="C441" s="198" t="s">
        <v>2095</v>
      </c>
      <c r="D441" s="265"/>
      <c r="E441" s="266"/>
      <c r="F441" s="265"/>
      <c r="G441" s="299"/>
      <c r="H441" s="135"/>
      <c r="I441" s="135"/>
      <c r="J441" s="135"/>
      <c r="K441" s="135"/>
      <c r="L441" s="136"/>
      <c r="M441" s="140"/>
      <c r="N441" s="140"/>
      <c r="O441" s="140"/>
      <c r="P441" s="140"/>
      <c r="Q441" s="140"/>
      <c r="R441" s="140"/>
      <c r="S441" s="140"/>
      <c r="T441" s="140"/>
      <c r="U441" s="305"/>
      <c r="V441" s="307"/>
      <c r="W441" s="310"/>
      <c r="X441" s="311"/>
      <c r="Y441" s="311"/>
      <c r="Z441" s="311"/>
      <c r="AA441" s="311"/>
      <c r="AB441" s="313" t="s">
        <v>868</v>
      </c>
      <c r="AC441" s="314"/>
      <c r="AD441" s="314"/>
      <c r="AE441" s="314"/>
      <c r="AF441" s="314"/>
      <c r="AG441" s="314"/>
      <c r="AH441" s="314"/>
      <c r="AI441" s="314"/>
      <c r="AJ441" s="314"/>
      <c r="AK441" s="314"/>
      <c r="AL441" s="187" t="s">
        <v>810</v>
      </c>
      <c r="AM441" s="317">
        <f>AM438</f>
        <v>0.5</v>
      </c>
      <c r="AN441" s="317"/>
      <c r="AO441" s="188"/>
      <c r="AP441" s="188"/>
      <c r="AQ441" s="188"/>
      <c r="AR441" s="189"/>
      <c r="AS441" s="190">
        <f>ROUND(ROUND(I443*$U$464,0)*AM441,0)</f>
        <v>110</v>
      </c>
      <c r="AT441" s="82"/>
    </row>
    <row r="442" spans="1:46" ht="17.2" customHeight="1" x14ac:dyDescent="0.3">
      <c r="A442" s="10">
        <v>21</v>
      </c>
      <c r="B442" s="12" t="s">
        <v>698</v>
      </c>
      <c r="C442" s="151" t="s">
        <v>2094</v>
      </c>
      <c r="D442" s="265"/>
      <c r="E442" s="266"/>
      <c r="F442" s="265"/>
      <c r="G442" s="299"/>
      <c r="H442" s="2"/>
      <c r="I442" s="2"/>
      <c r="J442" s="2"/>
      <c r="K442" s="140"/>
      <c r="L442" s="83"/>
      <c r="M442" s="239" t="s">
        <v>837</v>
      </c>
      <c r="N442" s="239"/>
      <c r="O442" s="239"/>
      <c r="P442" s="239"/>
      <c r="Q442" s="239"/>
      <c r="R442" s="239"/>
      <c r="S442" s="239"/>
      <c r="T442" s="239"/>
      <c r="U442" s="305"/>
      <c r="V442" s="307"/>
      <c r="W442" s="46"/>
      <c r="X442" s="47"/>
      <c r="Y442" s="7"/>
      <c r="Z442" s="7"/>
      <c r="AA442" s="7"/>
      <c r="AB442" s="7"/>
      <c r="AC442" s="7"/>
      <c r="AD442" s="59"/>
      <c r="AE442" s="59"/>
      <c r="AF442" s="7"/>
      <c r="AG442" s="7"/>
      <c r="AH442" s="7"/>
      <c r="AI442" s="7"/>
      <c r="AJ442" s="7"/>
      <c r="AK442" s="7"/>
      <c r="AL442" s="53"/>
      <c r="AM442" s="290"/>
      <c r="AN442" s="290"/>
      <c r="AO442" s="127"/>
      <c r="AP442" s="127"/>
      <c r="AQ442" s="127"/>
      <c r="AR442" s="128"/>
      <c r="AS442" s="178">
        <f>ROUND(ROUND(I443*S444,0)*$U$464,0)</f>
        <v>211</v>
      </c>
      <c r="AT442" s="82"/>
    </row>
    <row r="443" spans="1:46" ht="17.2" customHeight="1" x14ac:dyDescent="0.3">
      <c r="A443" s="183">
        <v>21</v>
      </c>
      <c r="B443" s="184" t="s">
        <v>699</v>
      </c>
      <c r="C443" s="198" t="s">
        <v>2093</v>
      </c>
      <c r="D443" s="265"/>
      <c r="E443" s="266"/>
      <c r="F443" s="265"/>
      <c r="G443" s="299"/>
      <c r="H443" s="2"/>
      <c r="I443" s="295">
        <f>'5療養介護(基本)'!I178</f>
        <v>437</v>
      </c>
      <c r="J443" s="295"/>
      <c r="K443" s="2" t="s">
        <v>809</v>
      </c>
      <c r="L443" s="43"/>
      <c r="M443" s="241"/>
      <c r="N443" s="241"/>
      <c r="O443" s="241"/>
      <c r="P443" s="241"/>
      <c r="Q443" s="241"/>
      <c r="R443" s="241"/>
      <c r="S443" s="241"/>
      <c r="T443" s="241"/>
      <c r="U443" s="305"/>
      <c r="V443" s="307"/>
      <c r="W443" s="310" t="s">
        <v>871</v>
      </c>
      <c r="X443" s="311"/>
      <c r="Y443" s="311"/>
      <c r="Z443" s="311"/>
      <c r="AA443" s="311"/>
      <c r="AB443" s="313" t="s">
        <v>870</v>
      </c>
      <c r="AC443" s="314"/>
      <c r="AD443" s="314"/>
      <c r="AE443" s="314"/>
      <c r="AF443" s="314"/>
      <c r="AG443" s="314"/>
      <c r="AH443" s="314"/>
      <c r="AI443" s="314"/>
      <c r="AJ443" s="314"/>
      <c r="AK443" s="314"/>
      <c r="AL443" s="187" t="s">
        <v>810</v>
      </c>
      <c r="AM443" s="317">
        <f>AM440</f>
        <v>0.7</v>
      </c>
      <c r="AN443" s="317"/>
      <c r="AO443" s="188"/>
      <c r="AP443" s="188"/>
      <c r="AQ443" s="188"/>
      <c r="AR443" s="189"/>
      <c r="AS443" s="190">
        <f>ROUND(ROUND(ROUND(I443*S444,0)*$U$464,0)*AM443,0)</f>
        <v>148</v>
      </c>
      <c r="AT443" s="82"/>
    </row>
    <row r="444" spans="1:46" ht="17.2" customHeight="1" x14ac:dyDescent="0.3">
      <c r="A444" s="183">
        <v>21</v>
      </c>
      <c r="B444" s="184" t="s">
        <v>700</v>
      </c>
      <c r="C444" s="198" t="s">
        <v>2092</v>
      </c>
      <c r="D444" s="265"/>
      <c r="E444" s="266"/>
      <c r="F444" s="265"/>
      <c r="G444" s="299"/>
      <c r="H444" s="2"/>
      <c r="I444" s="2"/>
      <c r="J444" s="2"/>
      <c r="K444" s="2"/>
      <c r="L444" s="43"/>
      <c r="M444" s="11"/>
      <c r="N444" s="11"/>
      <c r="O444" s="11"/>
      <c r="P444" s="11"/>
      <c r="Q444" s="11"/>
      <c r="R444" s="126" t="s">
        <v>810</v>
      </c>
      <c r="S444" s="236">
        <f>'5療養介護(基本)'!S180:T180</f>
        <v>0.96499999999999997</v>
      </c>
      <c r="T444" s="236"/>
      <c r="U444" s="305"/>
      <c r="V444" s="307"/>
      <c r="W444" s="310"/>
      <c r="X444" s="311"/>
      <c r="Y444" s="311"/>
      <c r="Z444" s="311"/>
      <c r="AA444" s="311"/>
      <c r="AB444" s="313" t="s">
        <v>868</v>
      </c>
      <c r="AC444" s="314"/>
      <c r="AD444" s="314"/>
      <c r="AE444" s="314"/>
      <c r="AF444" s="314"/>
      <c r="AG444" s="314"/>
      <c r="AH444" s="314"/>
      <c r="AI444" s="314"/>
      <c r="AJ444" s="314"/>
      <c r="AK444" s="314"/>
      <c r="AL444" s="187" t="s">
        <v>810</v>
      </c>
      <c r="AM444" s="317">
        <f>AM441</f>
        <v>0.5</v>
      </c>
      <c r="AN444" s="317"/>
      <c r="AO444" s="191"/>
      <c r="AP444" s="191"/>
      <c r="AQ444" s="191"/>
      <c r="AR444" s="192"/>
      <c r="AS444" s="190">
        <f>ROUND(ROUND(ROUND(I443*S444,0)*$U$464,0)*AM444,0)</f>
        <v>106</v>
      </c>
      <c r="AT444" s="82"/>
    </row>
    <row r="445" spans="1:46" ht="17.2" customHeight="1" x14ac:dyDescent="0.3">
      <c r="A445" s="10">
        <v>21</v>
      </c>
      <c r="B445" s="12" t="s">
        <v>701</v>
      </c>
      <c r="C445" s="151" t="s">
        <v>2091</v>
      </c>
      <c r="D445" s="265"/>
      <c r="E445" s="266"/>
      <c r="F445" s="265"/>
      <c r="G445" s="299"/>
      <c r="H445" s="130"/>
      <c r="I445" s="130"/>
      <c r="J445" s="130"/>
      <c r="K445" s="130"/>
      <c r="L445" s="131"/>
      <c r="M445" s="34"/>
      <c r="N445" s="76"/>
      <c r="O445" s="76"/>
      <c r="P445" s="76"/>
      <c r="Q445" s="76"/>
      <c r="R445" s="76"/>
      <c r="S445" s="76"/>
      <c r="T445" s="76"/>
      <c r="U445" s="305"/>
      <c r="V445" s="307"/>
      <c r="W445" s="9"/>
      <c r="X445" s="30"/>
      <c r="Y445" s="105"/>
      <c r="Z445" s="63"/>
      <c r="AA445" s="7"/>
      <c r="AB445" s="34"/>
      <c r="AC445" s="34"/>
      <c r="AD445" s="53"/>
      <c r="AE445" s="53"/>
      <c r="AF445" s="34"/>
      <c r="AG445" s="34"/>
      <c r="AH445" s="34"/>
      <c r="AI445" s="34"/>
      <c r="AJ445" s="34"/>
      <c r="AK445" s="34"/>
      <c r="AL445" s="59"/>
      <c r="AM445" s="249"/>
      <c r="AN445" s="250"/>
      <c r="AO445" s="241" t="s">
        <v>877</v>
      </c>
      <c r="AP445" s="241"/>
      <c r="AQ445" s="241"/>
      <c r="AR445" s="242"/>
      <c r="AS445" s="167">
        <f>ROUND(I443*$U$464,0)-AO448</f>
        <v>214</v>
      </c>
      <c r="AT445" s="82"/>
    </row>
    <row r="446" spans="1:46" ht="17.2" customHeight="1" x14ac:dyDescent="0.3">
      <c r="A446" s="183">
        <v>21</v>
      </c>
      <c r="B446" s="184" t="s">
        <v>702</v>
      </c>
      <c r="C446" s="198" t="s">
        <v>2090</v>
      </c>
      <c r="D446" s="265"/>
      <c r="E446" s="266"/>
      <c r="F446" s="265"/>
      <c r="G446" s="299"/>
      <c r="H446" s="130"/>
      <c r="I446" s="130"/>
      <c r="J446" s="130"/>
      <c r="K446" s="130"/>
      <c r="L446" s="131"/>
      <c r="M446" s="140"/>
      <c r="N446" s="140"/>
      <c r="O446" s="140"/>
      <c r="P446" s="140"/>
      <c r="Q446" s="140"/>
      <c r="R446" s="140"/>
      <c r="S446" s="140"/>
      <c r="T446" s="140"/>
      <c r="U446" s="305"/>
      <c r="V446" s="307"/>
      <c r="W446" s="310" t="s">
        <v>871</v>
      </c>
      <c r="X446" s="311"/>
      <c r="Y446" s="311"/>
      <c r="Z446" s="311"/>
      <c r="AA446" s="312"/>
      <c r="AB446" s="313" t="s">
        <v>870</v>
      </c>
      <c r="AC446" s="314"/>
      <c r="AD446" s="314"/>
      <c r="AE446" s="314"/>
      <c r="AF446" s="314"/>
      <c r="AG446" s="314"/>
      <c r="AH446" s="314"/>
      <c r="AI446" s="314"/>
      <c r="AJ446" s="314"/>
      <c r="AK446" s="314"/>
      <c r="AL446" s="193" t="s">
        <v>810</v>
      </c>
      <c r="AM446" s="315">
        <f>AM443</f>
        <v>0.7</v>
      </c>
      <c r="AN446" s="316"/>
      <c r="AO446" s="262"/>
      <c r="AP446" s="241"/>
      <c r="AQ446" s="241"/>
      <c r="AR446" s="242"/>
      <c r="AS446" s="195">
        <f>ROUND(ROUND(I443*$U$464,0)*AM446,0)-AO448</f>
        <v>148</v>
      </c>
      <c r="AT446" s="82"/>
    </row>
    <row r="447" spans="1:46" ht="17.2" customHeight="1" x14ac:dyDescent="0.3">
      <c r="A447" s="183">
        <v>21</v>
      </c>
      <c r="B447" s="184" t="s">
        <v>703</v>
      </c>
      <c r="C447" s="198" t="s">
        <v>2089</v>
      </c>
      <c r="D447" s="265"/>
      <c r="E447" s="266"/>
      <c r="F447" s="265"/>
      <c r="G447" s="299"/>
      <c r="H447" s="135"/>
      <c r="I447" s="135"/>
      <c r="J447" s="135"/>
      <c r="K447" s="135"/>
      <c r="L447" s="136"/>
      <c r="M447" s="140"/>
      <c r="N447" s="140"/>
      <c r="O447" s="140"/>
      <c r="P447" s="140"/>
      <c r="Q447" s="140"/>
      <c r="R447" s="140"/>
      <c r="S447" s="140"/>
      <c r="T447" s="140"/>
      <c r="U447" s="305"/>
      <c r="V447" s="307"/>
      <c r="W447" s="310"/>
      <c r="X447" s="311"/>
      <c r="Y447" s="311"/>
      <c r="Z447" s="311"/>
      <c r="AA447" s="312"/>
      <c r="AB447" s="313" t="s">
        <v>868</v>
      </c>
      <c r="AC447" s="314"/>
      <c r="AD447" s="314"/>
      <c r="AE447" s="314"/>
      <c r="AF447" s="314"/>
      <c r="AG447" s="314"/>
      <c r="AH447" s="314"/>
      <c r="AI447" s="314"/>
      <c r="AJ447" s="314"/>
      <c r="AK447" s="314"/>
      <c r="AL447" s="187" t="s">
        <v>810</v>
      </c>
      <c r="AM447" s="317">
        <f>AM444</f>
        <v>0.5</v>
      </c>
      <c r="AN447" s="318"/>
      <c r="AO447" s="134"/>
      <c r="AP447" s="130"/>
      <c r="AQ447" s="130"/>
      <c r="AR447" s="131"/>
      <c r="AS447" s="195">
        <f>ROUND(ROUND(I443*$U$464,0)*AM447,0)-AO448</f>
        <v>105</v>
      </c>
      <c r="AT447" s="82"/>
    </row>
    <row r="448" spans="1:46" ht="17.2" customHeight="1" x14ac:dyDescent="0.3">
      <c r="A448" s="10">
        <v>21</v>
      </c>
      <c r="B448" s="12" t="s">
        <v>704</v>
      </c>
      <c r="C448" s="151" t="s">
        <v>2088</v>
      </c>
      <c r="D448" s="265"/>
      <c r="E448" s="266"/>
      <c r="F448" s="265"/>
      <c r="G448" s="299"/>
      <c r="H448" s="2"/>
      <c r="I448" s="2"/>
      <c r="J448" s="36"/>
      <c r="K448" s="36"/>
      <c r="L448" s="43"/>
      <c r="M448" s="239" t="s">
        <v>837</v>
      </c>
      <c r="N448" s="239"/>
      <c r="O448" s="239"/>
      <c r="P448" s="239"/>
      <c r="Q448" s="239"/>
      <c r="R448" s="239"/>
      <c r="S448" s="239"/>
      <c r="T448" s="239"/>
      <c r="U448" s="305"/>
      <c r="V448" s="307"/>
      <c r="W448" s="46"/>
      <c r="X448" s="47"/>
      <c r="Y448" s="7"/>
      <c r="Z448" s="7"/>
      <c r="AA448" s="7"/>
      <c r="AB448" s="7"/>
      <c r="AC448" s="7"/>
      <c r="AD448" s="59"/>
      <c r="AE448" s="59"/>
      <c r="AF448" s="7"/>
      <c r="AG448" s="7"/>
      <c r="AH448" s="7"/>
      <c r="AI448" s="7"/>
      <c r="AJ448" s="7"/>
      <c r="AK448" s="7"/>
      <c r="AL448" s="59"/>
      <c r="AM448" s="249"/>
      <c r="AN448" s="250"/>
      <c r="AO448" s="36">
        <f>AO438</f>
        <v>5</v>
      </c>
      <c r="AP448" s="69" t="s">
        <v>873</v>
      </c>
      <c r="AQ448" s="130"/>
      <c r="AR448" s="131"/>
      <c r="AS448" s="167">
        <f>ROUND(ROUND(I443*S450,0)*$U$464,0)-AO448</f>
        <v>206</v>
      </c>
      <c r="AT448" s="82"/>
    </row>
    <row r="449" spans="1:46" ht="17.2" customHeight="1" x14ac:dyDescent="0.3">
      <c r="A449" s="183">
        <v>21</v>
      </c>
      <c r="B449" s="184" t="s">
        <v>705</v>
      </c>
      <c r="C449" s="198" t="s">
        <v>2087</v>
      </c>
      <c r="D449" s="265"/>
      <c r="E449" s="266"/>
      <c r="F449" s="265"/>
      <c r="G449" s="299"/>
      <c r="H449" s="2"/>
      <c r="I449" s="2"/>
      <c r="J449" s="2"/>
      <c r="K449" s="2"/>
      <c r="L449" s="43"/>
      <c r="M449" s="241"/>
      <c r="N449" s="241"/>
      <c r="O449" s="241"/>
      <c r="P449" s="241"/>
      <c r="Q449" s="241"/>
      <c r="R449" s="241"/>
      <c r="S449" s="241"/>
      <c r="T449" s="241"/>
      <c r="U449" s="305"/>
      <c r="V449" s="307"/>
      <c r="W449" s="310" t="s">
        <v>871</v>
      </c>
      <c r="X449" s="311"/>
      <c r="Y449" s="311"/>
      <c r="Z449" s="311"/>
      <c r="AA449" s="312"/>
      <c r="AB449" s="313" t="s">
        <v>870</v>
      </c>
      <c r="AC449" s="314"/>
      <c r="AD449" s="314"/>
      <c r="AE449" s="314"/>
      <c r="AF449" s="314"/>
      <c r="AG449" s="314"/>
      <c r="AH449" s="314"/>
      <c r="AI449" s="314"/>
      <c r="AJ449" s="314"/>
      <c r="AK449" s="314"/>
      <c r="AL449" s="193" t="s">
        <v>810</v>
      </c>
      <c r="AM449" s="315">
        <f>AM446</f>
        <v>0.7</v>
      </c>
      <c r="AN449" s="316"/>
      <c r="AO449" s="44"/>
      <c r="AP449" s="130"/>
      <c r="AQ449" s="130"/>
      <c r="AR449" s="131"/>
      <c r="AS449" s="195">
        <f>ROUND(ROUND(ROUND(I443*S450,0)*$U$464,0)*AM449,0)-AO448</f>
        <v>143</v>
      </c>
      <c r="AT449" s="82"/>
    </row>
    <row r="450" spans="1:46" ht="17.2" customHeight="1" x14ac:dyDescent="0.3">
      <c r="A450" s="183">
        <v>21</v>
      </c>
      <c r="B450" s="184" t="s">
        <v>706</v>
      </c>
      <c r="C450" s="198" t="s">
        <v>2086</v>
      </c>
      <c r="D450" s="265"/>
      <c r="E450" s="266"/>
      <c r="F450" s="265"/>
      <c r="G450" s="299"/>
      <c r="H450" s="2"/>
      <c r="I450" s="2"/>
      <c r="J450" s="2"/>
      <c r="K450" s="2"/>
      <c r="L450" s="43"/>
      <c r="M450" s="11"/>
      <c r="N450" s="11"/>
      <c r="O450" s="11"/>
      <c r="P450" s="11"/>
      <c r="Q450" s="11"/>
      <c r="R450" s="126" t="s">
        <v>810</v>
      </c>
      <c r="S450" s="236">
        <f>S444</f>
        <v>0.96499999999999997</v>
      </c>
      <c r="T450" s="236"/>
      <c r="U450" s="305"/>
      <c r="V450" s="307"/>
      <c r="W450" s="319"/>
      <c r="X450" s="320"/>
      <c r="Y450" s="320"/>
      <c r="Z450" s="320"/>
      <c r="AA450" s="321"/>
      <c r="AB450" s="313" t="s">
        <v>868</v>
      </c>
      <c r="AC450" s="314"/>
      <c r="AD450" s="314"/>
      <c r="AE450" s="314"/>
      <c r="AF450" s="314"/>
      <c r="AG450" s="314"/>
      <c r="AH450" s="314"/>
      <c r="AI450" s="314"/>
      <c r="AJ450" s="314"/>
      <c r="AK450" s="314"/>
      <c r="AL450" s="194" t="s">
        <v>810</v>
      </c>
      <c r="AM450" s="322">
        <f>AM447</f>
        <v>0.5</v>
      </c>
      <c r="AN450" s="323"/>
      <c r="AO450" s="42"/>
      <c r="AP450" s="149"/>
      <c r="AQ450" s="149"/>
      <c r="AR450" s="150"/>
      <c r="AS450" s="195">
        <f>ROUND(ROUND(ROUND(I443*S450,0)*$U$464,0)*AM450,0)-AO448</f>
        <v>101</v>
      </c>
      <c r="AT450" s="82"/>
    </row>
    <row r="451" spans="1:46" ht="17.2" customHeight="1" x14ac:dyDescent="0.3">
      <c r="A451" s="10">
        <v>21</v>
      </c>
      <c r="B451" s="12" t="s">
        <v>707</v>
      </c>
      <c r="C451" s="151" t="s">
        <v>2085</v>
      </c>
      <c r="D451" s="129"/>
      <c r="E451" s="130"/>
      <c r="F451" s="129"/>
      <c r="G451" s="131"/>
      <c r="H451" s="239" t="s">
        <v>910</v>
      </c>
      <c r="I451" s="239"/>
      <c r="J451" s="239"/>
      <c r="K451" s="239"/>
      <c r="L451" s="240"/>
      <c r="M451" s="34"/>
      <c r="N451" s="76"/>
      <c r="O451" s="76"/>
      <c r="P451" s="76"/>
      <c r="Q451" s="76"/>
      <c r="R451" s="76"/>
      <c r="S451" s="76"/>
      <c r="T451" s="76"/>
      <c r="U451" s="305"/>
      <c r="V451" s="307"/>
      <c r="W451" s="9"/>
      <c r="X451" s="30"/>
      <c r="Y451" s="105"/>
      <c r="Z451" s="63"/>
      <c r="AA451" s="7"/>
      <c r="AB451" s="34"/>
      <c r="AC451" s="34"/>
      <c r="AD451" s="53"/>
      <c r="AE451" s="53"/>
      <c r="AF451" s="34"/>
      <c r="AG451" s="34"/>
      <c r="AH451" s="34"/>
      <c r="AI451" s="34"/>
      <c r="AJ451" s="34"/>
      <c r="AK451" s="34"/>
      <c r="AL451" s="53"/>
      <c r="AM451" s="290"/>
      <c r="AN451" s="290"/>
      <c r="AO451" s="127"/>
      <c r="AP451" s="127"/>
      <c r="AQ451" s="127"/>
      <c r="AR451" s="128"/>
      <c r="AS451" s="178">
        <f>ROUND(I455*$U$464,0)</f>
        <v>201</v>
      </c>
      <c r="AT451" s="82"/>
    </row>
    <row r="452" spans="1:46" ht="17.2" customHeight="1" x14ac:dyDescent="0.3">
      <c r="A452" s="183">
        <v>21</v>
      </c>
      <c r="B452" s="184" t="s">
        <v>708</v>
      </c>
      <c r="C452" s="198" t="s">
        <v>2084</v>
      </c>
      <c r="D452" s="129"/>
      <c r="E452" s="130"/>
      <c r="F452" s="129"/>
      <c r="G452" s="131"/>
      <c r="H452" s="241"/>
      <c r="I452" s="241"/>
      <c r="J452" s="241"/>
      <c r="K452" s="241"/>
      <c r="L452" s="242"/>
      <c r="M452" s="140"/>
      <c r="N452" s="140"/>
      <c r="O452" s="140"/>
      <c r="P452" s="140"/>
      <c r="Q452" s="140"/>
      <c r="R452" s="140"/>
      <c r="S452" s="140"/>
      <c r="T452" s="140"/>
      <c r="U452" s="305"/>
      <c r="V452" s="307"/>
      <c r="W452" s="310" t="s">
        <v>871</v>
      </c>
      <c r="X452" s="311"/>
      <c r="Y452" s="311"/>
      <c r="Z452" s="311"/>
      <c r="AA452" s="311"/>
      <c r="AB452" s="313" t="s">
        <v>870</v>
      </c>
      <c r="AC452" s="314"/>
      <c r="AD452" s="314"/>
      <c r="AE452" s="314"/>
      <c r="AF452" s="314"/>
      <c r="AG452" s="314"/>
      <c r="AH452" s="314"/>
      <c r="AI452" s="314"/>
      <c r="AJ452" s="314"/>
      <c r="AK452" s="314"/>
      <c r="AL452" s="187" t="s">
        <v>810</v>
      </c>
      <c r="AM452" s="317">
        <f>AM449</f>
        <v>0.7</v>
      </c>
      <c r="AN452" s="317"/>
      <c r="AO452" s="188"/>
      <c r="AP452" s="188"/>
      <c r="AQ452" s="188"/>
      <c r="AR452" s="189"/>
      <c r="AS452" s="190">
        <f>ROUND(ROUND(I455*$U$464,0)*AM452,0)</f>
        <v>141</v>
      </c>
      <c r="AT452" s="82"/>
    </row>
    <row r="453" spans="1:46" ht="17.2" customHeight="1" x14ac:dyDescent="0.3">
      <c r="A453" s="183">
        <v>21</v>
      </c>
      <c r="B453" s="184" t="s">
        <v>709</v>
      </c>
      <c r="C453" s="198" t="s">
        <v>2083</v>
      </c>
      <c r="D453" s="129"/>
      <c r="E453" s="130"/>
      <c r="F453" s="129"/>
      <c r="G453" s="131"/>
      <c r="H453" s="130"/>
      <c r="I453" s="130"/>
      <c r="J453" s="130"/>
      <c r="K453" s="130"/>
      <c r="L453" s="131"/>
      <c r="M453" s="140"/>
      <c r="N453" s="140"/>
      <c r="O453" s="140"/>
      <c r="P453" s="140"/>
      <c r="Q453" s="140"/>
      <c r="R453" s="140"/>
      <c r="S453" s="140"/>
      <c r="T453" s="140"/>
      <c r="U453" s="305"/>
      <c r="V453" s="307"/>
      <c r="W453" s="310"/>
      <c r="X453" s="311"/>
      <c r="Y453" s="311"/>
      <c r="Z453" s="311"/>
      <c r="AA453" s="311"/>
      <c r="AB453" s="313" t="s">
        <v>868</v>
      </c>
      <c r="AC453" s="314"/>
      <c r="AD453" s="314"/>
      <c r="AE453" s="314"/>
      <c r="AF453" s="314"/>
      <c r="AG453" s="314"/>
      <c r="AH453" s="314"/>
      <c r="AI453" s="314"/>
      <c r="AJ453" s="314"/>
      <c r="AK453" s="314"/>
      <c r="AL453" s="187" t="s">
        <v>810</v>
      </c>
      <c r="AM453" s="317">
        <f>AM450</f>
        <v>0.5</v>
      </c>
      <c r="AN453" s="317"/>
      <c r="AO453" s="188"/>
      <c r="AP453" s="188"/>
      <c r="AQ453" s="188"/>
      <c r="AR453" s="189"/>
      <c r="AS453" s="190">
        <f>ROUND(ROUND(I455*$U$464,0)*AM453,0)</f>
        <v>101</v>
      </c>
      <c r="AT453" s="82"/>
    </row>
    <row r="454" spans="1:46" ht="17.2" customHeight="1" x14ac:dyDescent="0.3">
      <c r="A454" s="10">
        <v>21</v>
      </c>
      <c r="B454" s="12" t="s">
        <v>710</v>
      </c>
      <c r="C454" s="151" t="s">
        <v>2082</v>
      </c>
      <c r="D454" s="129"/>
      <c r="E454" s="130"/>
      <c r="F454" s="129"/>
      <c r="G454" s="131"/>
      <c r="H454" s="130"/>
      <c r="I454" s="130"/>
      <c r="J454" s="2"/>
      <c r="K454" s="140"/>
      <c r="L454" s="83"/>
      <c r="M454" s="239" t="s">
        <v>837</v>
      </c>
      <c r="N454" s="239"/>
      <c r="O454" s="239"/>
      <c r="P454" s="239"/>
      <c r="Q454" s="239"/>
      <c r="R454" s="239"/>
      <c r="S454" s="239"/>
      <c r="T454" s="239"/>
      <c r="U454" s="305"/>
      <c r="V454" s="307"/>
      <c r="W454" s="46"/>
      <c r="X454" s="47"/>
      <c r="Y454" s="7"/>
      <c r="Z454" s="7"/>
      <c r="AA454" s="7"/>
      <c r="AB454" s="7"/>
      <c r="AC454" s="7"/>
      <c r="AD454" s="59"/>
      <c r="AE454" s="59"/>
      <c r="AF454" s="7"/>
      <c r="AG454" s="7"/>
      <c r="AH454" s="7"/>
      <c r="AI454" s="7"/>
      <c r="AJ454" s="7"/>
      <c r="AK454" s="7"/>
      <c r="AL454" s="53"/>
      <c r="AM454" s="290"/>
      <c r="AN454" s="290"/>
      <c r="AO454" s="127"/>
      <c r="AP454" s="127"/>
      <c r="AQ454" s="127"/>
      <c r="AR454" s="128"/>
      <c r="AS454" s="178">
        <f>ROUND(ROUND(I455*S456,0)*$U$464,0)</f>
        <v>194</v>
      </c>
      <c r="AT454" s="82"/>
    </row>
    <row r="455" spans="1:46" ht="17.2" customHeight="1" x14ac:dyDescent="0.3">
      <c r="A455" s="183">
        <v>21</v>
      </c>
      <c r="B455" s="184" t="s">
        <v>711</v>
      </c>
      <c r="C455" s="198" t="s">
        <v>2081</v>
      </c>
      <c r="D455" s="129"/>
      <c r="E455" s="130"/>
      <c r="F455" s="129"/>
      <c r="G455" s="131"/>
      <c r="H455" s="130"/>
      <c r="I455" s="295">
        <f>'5療養介護(基本)'!I190</f>
        <v>401</v>
      </c>
      <c r="J455" s="295"/>
      <c r="K455" s="2" t="s">
        <v>809</v>
      </c>
      <c r="L455" s="131"/>
      <c r="M455" s="241"/>
      <c r="N455" s="241"/>
      <c r="O455" s="241"/>
      <c r="P455" s="241"/>
      <c r="Q455" s="241"/>
      <c r="R455" s="241"/>
      <c r="S455" s="241"/>
      <c r="T455" s="241"/>
      <c r="U455" s="305"/>
      <c r="V455" s="307"/>
      <c r="W455" s="310" t="s">
        <v>871</v>
      </c>
      <c r="X455" s="311"/>
      <c r="Y455" s="311"/>
      <c r="Z455" s="311"/>
      <c r="AA455" s="311"/>
      <c r="AB455" s="313" t="s">
        <v>870</v>
      </c>
      <c r="AC455" s="314"/>
      <c r="AD455" s="314"/>
      <c r="AE455" s="314"/>
      <c r="AF455" s="314"/>
      <c r="AG455" s="314"/>
      <c r="AH455" s="314"/>
      <c r="AI455" s="314"/>
      <c r="AJ455" s="314"/>
      <c r="AK455" s="314"/>
      <c r="AL455" s="187" t="s">
        <v>810</v>
      </c>
      <c r="AM455" s="317">
        <f>AM452</f>
        <v>0.7</v>
      </c>
      <c r="AN455" s="317"/>
      <c r="AO455" s="188"/>
      <c r="AP455" s="188"/>
      <c r="AQ455" s="188"/>
      <c r="AR455" s="189"/>
      <c r="AS455" s="190">
        <f>ROUND(ROUND(ROUND(I455*S456,0)*$U$464,0)*AM455,0)</f>
        <v>136</v>
      </c>
      <c r="AT455" s="82"/>
    </row>
    <row r="456" spans="1:46" ht="17.2" customHeight="1" x14ac:dyDescent="0.3">
      <c r="A456" s="183">
        <v>21</v>
      </c>
      <c r="B456" s="184" t="s">
        <v>712</v>
      </c>
      <c r="C456" s="198" t="s">
        <v>2080</v>
      </c>
      <c r="D456" s="129"/>
      <c r="E456" s="130"/>
      <c r="F456" s="129"/>
      <c r="G456" s="131"/>
      <c r="H456" s="130"/>
      <c r="I456" s="120"/>
      <c r="J456" s="120"/>
      <c r="K456" s="120"/>
      <c r="L456" s="121"/>
      <c r="M456" s="11"/>
      <c r="N456" s="11"/>
      <c r="O456" s="11"/>
      <c r="P456" s="11"/>
      <c r="Q456" s="11"/>
      <c r="R456" s="126" t="s">
        <v>810</v>
      </c>
      <c r="S456" s="236">
        <f>S450</f>
        <v>0.96499999999999997</v>
      </c>
      <c r="T456" s="236"/>
      <c r="U456" s="305"/>
      <c r="V456" s="307"/>
      <c r="W456" s="310"/>
      <c r="X456" s="311"/>
      <c r="Y456" s="311"/>
      <c r="Z456" s="311"/>
      <c r="AA456" s="311"/>
      <c r="AB456" s="313" t="s">
        <v>868</v>
      </c>
      <c r="AC456" s="314"/>
      <c r="AD456" s="314"/>
      <c r="AE456" s="314"/>
      <c r="AF456" s="314"/>
      <c r="AG456" s="314"/>
      <c r="AH456" s="314"/>
      <c r="AI456" s="314"/>
      <c r="AJ456" s="314"/>
      <c r="AK456" s="314"/>
      <c r="AL456" s="187" t="s">
        <v>810</v>
      </c>
      <c r="AM456" s="317">
        <f>AM453</f>
        <v>0.5</v>
      </c>
      <c r="AN456" s="317"/>
      <c r="AO456" s="191"/>
      <c r="AP456" s="191"/>
      <c r="AQ456" s="191"/>
      <c r="AR456" s="192"/>
      <c r="AS456" s="190">
        <f>ROUND(ROUND(ROUND(I455*S456,0)*$U$464,0)*AM456,0)</f>
        <v>97</v>
      </c>
      <c r="AT456" s="82"/>
    </row>
    <row r="457" spans="1:46" ht="17.2" customHeight="1" x14ac:dyDescent="0.3">
      <c r="A457" s="10">
        <v>21</v>
      </c>
      <c r="B457" s="12" t="s">
        <v>713</v>
      </c>
      <c r="C457" s="151" t="s">
        <v>2079</v>
      </c>
      <c r="D457" s="129"/>
      <c r="E457" s="130"/>
      <c r="F457" s="129"/>
      <c r="G457" s="131"/>
      <c r="H457" s="120"/>
      <c r="I457" s="120"/>
      <c r="J457" s="120"/>
      <c r="K457" s="120"/>
      <c r="L457" s="121"/>
      <c r="M457" s="34"/>
      <c r="N457" s="76"/>
      <c r="O457" s="76"/>
      <c r="P457" s="76"/>
      <c r="Q457" s="76"/>
      <c r="R457" s="76"/>
      <c r="S457" s="76"/>
      <c r="T457" s="76"/>
      <c r="U457" s="107"/>
      <c r="V457" s="307"/>
      <c r="W457" s="9"/>
      <c r="X457" s="30"/>
      <c r="Y457" s="105"/>
      <c r="Z457" s="63"/>
      <c r="AA457" s="7"/>
      <c r="AB457" s="34"/>
      <c r="AC457" s="34"/>
      <c r="AD457" s="53"/>
      <c r="AE457" s="53"/>
      <c r="AF457" s="34"/>
      <c r="AG457" s="34"/>
      <c r="AH457" s="34"/>
      <c r="AI457" s="34"/>
      <c r="AJ457" s="34"/>
      <c r="AK457" s="34"/>
      <c r="AL457" s="59"/>
      <c r="AM457" s="249"/>
      <c r="AN457" s="250"/>
      <c r="AO457" s="241" t="s">
        <v>877</v>
      </c>
      <c r="AP457" s="241"/>
      <c r="AQ457" s="241"/>
      <c r="AR457" s="242"/>
      <c r="AS457" s="167">
        <f>ROUND(I455*$U$464,0)-AO460</f>
        <v>196</v>
      </c>
      <c r="AT457" s="82"/>
    </row>
    <row r="458" spans="1:46" ht="17.2" customHeight="1" x14ac:dyDescent="0.3">
      <c r="A458" s="183">
        <v>21</v>
      </c>
      <c r="B458" s="184" t="s">
        <v>714</v>
      </c>
      <c r="C458" s="198" t="s">
        <v>2078</v>
      </c>
      <c r="D458" s="129"/>
      <c r="E458" s="130"/>
      <c r="F458" s="129"/>
      <c r="G458" s="131"/>
      <c r="H458" s="120"/>
      <c r="I458" s="120"/>
      <c r="J458" s="120"/>
      <c r="K458" s="120"/>
      <c r="L458" s="121"/>
      <c r="M458" s="140"/>
      <c r="N458" s="140"/>
      <c r="O458" s="140"/>
      <c r="P458" s="140"/>
      <c r="Q458" s="140"/>
      <c r="R458" s="140"/>
      <c r="S458" s="140"/>
      <c r="T458" s="140"/>
      <c r="U458" s="107"/>
      <c r="V458" s="307"/>
      <c r="W458" s="310" t="s">
        <v>871</v>
      </c>
      <c r="X458" s="311"/>
      <c r="Y458" s="311"/>
      <c r="Z458" s="311"/>
      <c r="AA458" s="312"/>
      <c r="AB458" s="313" t="s">
        <v>870</v>
      </c>
      <c r="AC458" s="314"/>
      <c r="AD458" s="314"/>
      <c r="AE458" s="314"/>
      <c r="AF458" s="314"/>
      <c r="AG458" s="314"/>
      <c r="AH458" s="314"/>
      <c r="AI458" s="314"/>
      <c r="AJ458" s="314"/>
      <c r="AK458" s="314"/>
      <c r="AL458" s="193" t="s">
        <v>810</v>
      </c>
      <c r="AM458" s="315">
        <f>AM455</f>
        <v>0.7</v>
      </c>
      <c r="AN458" s="316"/>
      <c r="AO458" s="262"/>
      <c r="AP458" s="241"/>
      <c r="AQ458" s="241"/>
      <c r="AR458" s="242"/>
      <c r="AS458" s="195">
        <f>ROUND(ROUND(I455*$U$464,0)*AM458,0)-AO460</f>
        <v>136</v>
      </c>
      <c r="AT458" s="82"/>
    </row>
    <row r="459" spans="1:46" ht="17.2" customHeight="1" x14ac:dyDescent="0.3">
      <c r="A459" s="183">
        <v>21</v>
      </c>
      <c r="B459" s="184" t="s">
        <v>715</v>
      </c>
      <c r="C459" s="198" t="s">
        <v>2077</v>
      </c>
      <c r="D459" s="129"/>
      <c r="E459" s="130"/>
      <c r="F459" s="129"/>
      <c r="G459" s="131"/>
      <c r="H459" s="120"/>
      <c r="I459" s="120"/>
      <c r="J459" s="120"/>
      <c r="K459" s="120"/>
      <c r="L459" s="121"/>
      <c r="M459" s="140"/>
      <c r="N459" s="140"/>
      <c r="O459" s="140"/>
      <c r="P459" s="140"/>
      <c r="Q459" s="140"/>
      <c r="R459" s="140"/>
      <c r="S459" s="140"/>
      <c r="T459" s="140"/>
      <c r="U459" s="107"/>
      <c r="V459" s="307"/>
      <c r="W459" s="310"/>
      <c r="X459" s="311"/>
      <c r="Y459" s="311"/>
      <c r="Z459" s="311"/>
      <c r="AA459" s="312"/>
      <c r="AB459" s="313" t="s">
        <v>868</v>
      </c>
      <c r="AC459" s="314"/>
      <c r="AD459" s="314"/>
      <c r="AE459" s="314"/>
      <c r="AF459" s="314"/>
      <c r="AG459" s="314"/>
      <c r="AH459" s="314"/>
      <c r="AI459" s="314"/>
      <c r="AJ459" s="314"/>
      <c r="AK459" s="314"/>
      <c r="AL459" s="187" t="s">
        <v>810</v>
      </c>
      <c r="AM459" s="317">
        <f>AM456</f>
        <v>0.5</v>
      </c>
      <c r="AN459" s="318"/>
      <c r="AO459" s="134"/>
      <c r="AP459" s="130"/>
      <c r="AQ459" s="130"/>
      <c r="AR459" s="131"/>
      <c r="AS459" s="195">
        <f>ROUND(ROUND(I455*$U$464,0)*AM459,0)-AO460</f>
        <v>96</v>
      </c>
      <c r="AT459" s="82"/>
    </row>
    <row r="460" spans="1:46" ht="17.2" customHeight="1" x14ac:dyDescent="0.3">
      <c r="A460" s="10">
        <v>21</v>
      </c>
      <c r="B460" s="12" t="s">
        <v>716</v>
      </c>
      <c r="C460" s="151" t="s">
        <v>2076</v>
      </c>
      <c r="D460" s="129"/>
      <c r="E460" s="130"/>
      <c r="F460" s="129"/>
      <c r="G460" s="131"/>
      <c r="H460" s="120"/>
      <c r="I460" s="120"/>
      <c r="J460" s="120"/>
      <c r="K460" s="120"/>
      <c r="L460" s="121"/>
      <c r="M460" s="239" t="s">
        <v>837</v>
      </c>
      <c r="N460" s="239"/>
      <c r="O460" s="239"/>
      <c r="P460" s="239"/>
      <c r="Q460" s="239"/>
      <c r="R460" s="239"/>
      <c r="S460" s="239"/>
      <c r="T460" s="239"/>
      <c r="U460" s="107"/>
      <c r="V460" s="307"/>
      <c r="W460" s="46"/>
      <c r="X460" s="47"/>
      <c r="Y460" s="7"/>
      <c r="Z460" s="7"/>
      <c r="AA460" s="7"/>
      <c r="AB460" s="7"/>
      <c r="AC460" s="7"/>
      <c r="AD460" s="59"/>
      <c r="AE460" s="59"/>
      <c r="AF460" s="7"/>
      <c r="AG460" s="7"/>
      <c r="AH460" s="7"/>
      <c r="AI460" s="7"/>
      <c r="AJ460" s="7"/>
      <c r="AK460" s="7"/>
      <c r="AL460" s="59"/>
      <c r="AM460" s="249"/>
      <c r="AN460" s="250"/>
      <c r="AO460" s="36">
        <f>AO448</f>
        <v>5</v>
      </c>
      <c r="AP460" s="69" t="s">
        <v>873</v>
      </c>
      <c r="AQ460" s="130"/>
      <c r="AR460" s="131"/>
      <c r="AS460" s="167">
        <f>ROUND(ROUND(I455*S462,0)*$U$464,0)-AO460</f>
        <v>189</v>
      </c>
      <c r="AT460" s="82"/>
    </row>
    <row r="461" spans="1:46" ht="17.2" customHeight="1" x14ac:dyDescent="0.3">
      <c r="A461" s="183">
        <v>21</v>
      </c>
      <c r="B461" s="184" t="s">
        <v>717</v>
      </c>
      <c r="C461" s="198" t="s">
        <v>2075</v>
      </c>
      <c r="D461" s="129"/>
      <c r="E461" s="130"/>
      <c r="F461" s="129"/>
      <c r="G461" s="131"/>
      <c r="H461" s="120"/>
      <c r="I461" s="120"/>
      <c r="J461" s="120"/>
      <c r="K461" s="120"/>
      <c r="L461" s="121"/>
      <c r="M461" s="241"/>
      <c r="N461" s="241"/>
      <c r="O461" s="241"/>
      <c r="P461" s="241"/>
      <c r="Q461" s="241"/>
      <c r="R461" s="241"/>
      <c r="S461" s="241"/>
      <c r="T461" s="241"/>
      <c r="U461" s="107"/>
      <c r="V461" s="307"/>
      <c r="W461" s="310" t="s">
        <v>871</v>
      </c>
      <c r="X461" s="311"/>
      <c r="Y461" s="311"/>
      <c r="Z461" s="311"/>
      <c r="AA461" s="312"/>
      <c r="AB461" s="313" t="s">
        <v>870</v>
      </c>
      <c r="AC461" s="314"/>
      <c r="AD461" s="314"/>
      <c r="AE461" s="314"/>
      <c r="AF461" s="314"/>
      <c r="AG461" s="314"/>
      <c r="AH461" s="314"/>
      <c r="AI461" s="314"/>
      <c r="AJ461" s="314"/>
      <c r="AK461" s="314"/>
      <c r="AL461" s="193" t="s">
        <v>810</v>
      </c>
      <c r="AM461" s="315">
        <f>AM458</f>
        <v>0.7</v>
      </c>
      <c r="AN461" s="316"/>
      <c r="AO461" s="44"/>
      <c r="AP461" s="130"/>
      <c r="AQ461" s="130"/>
      <c r="AR461" s="131"/>
      <c r="AS461" s="195">
        <f>ROUND(ROUND(ROUND(I455*S462,0)*$U$464,0)*AM461,0)-AO460</f>
        <v>131</v>
      </c>
      <c r="AT461" s="82"/>
    </row>
    <row r="462" spans="1:46" ht="17.2" customHeight="1" x14ac:dyDescent="0.3">
      <c r="A462" s="183">
        <v>21</v>
      </c>
      <c r="B462" s="184" t="s">
        <v>718</v>
      </c>
      <c r="C462" s="198" t="s">
        <v>2074</v>
      </c>
      <c r="D462" s="129"/>
      <c r="E462" s="130"/>
      <c r="F462" s="129"/>
      <c r="G462" s="131"/>
      <c r="H462" s="120"/>
      <c r="I462" s="120"/>
      <c r="J462" s="120"/>
      <c r="K462" s="120"/>
      <c r="L462" s="121"/>
      <c r="M462" s="11"/>
      <c r="N462" s="11"/>
      <c r="O462" s="11"/>
      <c r="P462" s="11"/>
      <c r="Q462" s="11"/>
      <c r="R462" s="126" t="s">
        <v>810</v>
      </c>
      <c r="S462" s="236">
        <f>S456</f>
        <v>0.96499999999999997</v>
      </c>
      <c r="T462" s="236"/>
      <c r="U462" s="107"/>
      <c r="V462" s="307"/>
      <c r="W462" s="319"/>
      <c r="X462" s="320"/>
      <c r="Y462" s="320"/>
      <c r="Z462" s="320"/>
      <c r="AA462" s="321"/>
      <c r="AB462" s="313" t="s">
        <v>868</v>
      </c>
      <c r="AC462" s="314"/>
      <c r="AD462" s="314"/>
      <c r="AE462" s="314"/>
      <c r="AF462" s="314"/>
      <c r="AG462" s="314"/>
      <c r="AH462" s="314"/>
      <c r="AI462" s="314"/>
      <c r="AJ462" s="314"/>
      <c r="AK462" s="314"/>
      <c r="AL462" s="194" t="s">
        <v>810</v>
      </c>
      <c r="AM462" s="322">
        <f>AM459</f>
        <v>0.5</v>
      </c>
      <c r="AN462" s="323"/>
      <c r="AO462" s="42"/>
      <c r="AP462" s="149"/>
      <c r="AQ462" s="149"/>
      <c r="AR462" s="150"/>
      <c r="AS462" s="195">
        <f>ROUND(ROUND(ROUND(I455*S462,0)*$U$464,0)*AM462,0)-AO460</f>
        <v>92</v>
      </c>
      <c r="AT462" s="82"/>
    </row>
    <row r="463" spans="1:46" ht="17.2" customHeight="1" x14ac:dyDescent="0.3">
      <c r="A463" s="10">
        <v>21</v>
      </c>
      <c r="B463" s="12" t="s">
        <v>719</v>
      </c>
      <c r="C463" s="151" t="s">
        <v>2073</v>
      </c>
      <c r="D463" s="129"/>
      <c r="E463" s="130"/>
      <c r="F463" s="129"/>
      <c r="G463" s="131"/>
      <c r="H463" s="239" t="s">
        <v>897</v>
      </c>
      <c r="I463" s="239"/>
      <c r="J463" s="239"/>
      <c r="K463" s="239"/>
      <c r="L463" s="240"/>
      <c r="M463" s="34"/>
      <c r="N463" s="76"/>
      <c r="O463" s="76"/>
      <c r="P463" s="76"/>
      <c r="Q463" s="76"/>
      <c r="R463" s="76"/>
      <c r="S463" s="76"/>
      <c r="T463" s="76"/>
      <c r="U463" s="296" t="s">
        <v>810</v>
      </c>
      <c r="V463" s="303"/>
      <c r="W463" s="9"/>
      <c r="X463" s="30"/>
      <c r="Y463" s="105"/>
      <c r="Z463" s="63"/>
      <c r="AA463" s="7"/>
      <c r="AB463" s="34"/>
      <c r="AC463" s="34"/>
      <c r="AD463" s="53"/>
      <c r="AE463" s="53"/>
      <c r="AF463" s="34"/>
      <c r="AG463" s="34"/>
      <c r="AH463" s="34"/>
      <c r="AI463" s="34"/>
      <c r="AJ463" s="34"/>
      <c r="AK463" s="34"/>
      <c r="AL463" s="53"/>
      <c r="AM463" s="290"/>
      <c r="AN463" s="290"/>
      <c r="AO463" s="127"/>
      <c r="AP463" s="127"/>
      <c r="AQ463" s="127"/>
      <c r="AR463" s="128"/>
      <c r="AS463" s="178">
        <f>ROUND(I467*$U$464,0)</f>
        <v>187</v>
      </c>
      <c r="AT463" s="82"/>
    </row>
    <row r="464" spans="1:46" ht="17.2" customHeight="1" x14ac:dyDescent="0.3">
      <c r="A464" s="183">
        <v>21</v>
      </c>
      <c r="B464" s="184" t="s">
        <v>720</v>
      </c>
      <c r="C464" s="198" t="s">
        <v>2072</v>
      </c>
      <c r="D464" s="129"/>
      <c r="E464" s="130"/>
      <c r="F464" s="129"/>
      <c r="G464" s="131"/>
      <c r="H464" s="241"/>
      <c r="I464" s="241"/>
      <c r="J464" s="241"/>
      <c r="K464" s="241"/>
      <c r="L464" s="242"/>
      <c r="M464" s="140"/>
      <c r="N464" s="140"/>
      <c r="O464" s="140"/>
      <c r="P464" s="140"/>
      <c r="Q464" s="140"/>
      <c r="R464" s="140"/>
      <c r="S464" s="140"/>
      <c r="T464" s="140"/>
      <c r="U464" s="287">
        <f>U392</f>
        <v>0.5</v>
      </c>
      <c r="V464" s="288"/>
      <c r="W464" s="310" t="s">
        <v>871</v>
      </c>
      <c r="X464" s="311"/>
      <c r="Y464" s="311"/>
      <c r="Z464" s="311"/>
      <c r="AA464" s="311"/>
      <c r="AB464" s="313" t="s">
        <v>870</v>
      </c>
      <c r="AC464" s="314"/>
      <c r="AD464" s="314"/>
      <c r="AE464" s="314"/>
      <c r="AF464" s="314"/>
      <c r="AG464" s="314"/>
      <c r="AH464" s="314"/>
      <c r="AI464" s="314"/>
      <c r="AJ464" s="314"/>
      <c r="AK464" s="314"/>
      <c r="AL464" s="187" t="s">
        <v>810</v>
      </c>
      <c r="AM464" s="317">
        <f>AM461</f>
        <v>0.7</v>
      </c>
      <c r="AN464" s="317"/>
      <c r="AO464" s="188"/>
      <c r="AP464" s="188"/>
      <c r="AQ464" s="188"/>
      <c r="AR464" s="189"/>
      <c r="AS464" s="190">
        <f>ROUND(ROUND(I467*$U$464,0)*AM464,0)</f>
        <v>131</v>
      </c>
      <c r="AT464" s="82"/>
    </row>
    <row r="465" spans="1:46" ht="17.2" customHeight="1" x14ac:dyDescent="0.3">
      <c r="A465" s="183">
        <v>21</v>
      </c>
      <c r="B465" s="184" t="s">
        <v>721</v>
      </c>
      <c r="C465" s="198" t="s">
        <v>2071</v>
      </c>
      <c r="D465" s="129"/>
      <c r="E465" s="130"/>
      <c r="F465" s="129"/>
      <c r="G465" s="131"/>
      <c r="H465" s="2"/>
      <c r="I465" s="2"/>
      <c r="J465" s="2"/>
      <c r="K465" s="2"/>
      <c r="L465" s="43"/>
      <c r="M465" s="140"/>
      <c r="N465" s="140"/>
      <c r="O465" s="140"/>
      <c r="P465" s="140"/>
      <c r="Q465" s="140"/>
      <c r="R465" s="140"/>
      <c r="S465" s="140"/>
      <c r="T465" s="140"/>
      <c r="U465" s="90"/>
      <c r="V465" s="89"/>
      <c r="W465" s="310"/>
      <c r="X465" s="311"/>
      <c r="Y465" s="311"/>
      <c r="Z465" s="311"/>
      <c r="AA465" s="311"/>
      <c r="AB465" s="313" t="s">
        <v>868</v>
      </c>
      <c r="AC465" s="314"/>
      <c r="AD465" s="314"/>
      <c r="AE465" s="314"/>
      <c r="AF465" s="314"/>
      <c r="AG465" s="314"/>
      <c r="AH465" s="314"/>
      <c r="AI465" s="314"/>
      <c r="AJ465" s="314"/>
      <c r="AK465" s="314"/>
      <c r="AL465" s="187" t="s">
        <v>810</v>
      </c>
      <c r="AM465" s="317">
        <f>AM462</f>
        <v>0.5</v>
      </c>
      <c r="AN465" s="317"/>
      <c r="AO465" s="188"/>
      <c r="AP465" s="188"/>
      <c r="AQ465" s="188"/>
      <c r="AR465" s="189"/>
      <c r="AS465" s="190">
        <f>ROUND(ROUND(I467*$U$464,0)*AM465,0)</f>
        <v>94</v>
      </c>
      <c r="AT465" s="82"/>
    </row>
    <row r="466" spans="1:46" ht="17.2" customHeight="1" x14ac:dyDescent="0.3">
      <c r="A466" s="10">
        <v>21</v>
      </c>
      <c r="B466" s="12" t="s">
        <v>722</v>
      </c>
      <c r="C466" s="151" t="s">
        <v>2070</v>
      </c>
      <c r="D466" s="129"/>
      <c r="E466" s="130"/>
      <c r="F466" s="129"/>
      <c r="G466" s="131"/>
      <c r="H466" s="2"/>
      <c r="I466" s="2"/>
      <c r="J466" s="2"/>
      <c r="K466" s="140"/>
      <c r="L466" s="83"/>
      <c r="M466" s="239" t="s">
        <v>837</v>
      </c>
      <c r="N466" s="239"/>
      <c r="O466" s="239"/>
      <c r="P466" s="239"/>
      <c r="Q466" s="239"/>
      <c r="R466" s="239"/>
      <c r="S466" s="239"/>
      <c r="T466" s="239"/>
      <c r="U466" s="88"/>
      <c r="V466" s="108"/>
      <c r="W466" s="46"/>
      <c r="X466" s="47"/>
      <c r="Y466" s="7"/>
      <c r="Z466" s="7"/>
      <c r="AA466" s="7"/>
      <c r="AB466" s="7"/>
      <c r="AC466" s="7"/>
      <c r="AD466" s="59"/>
      <c r="AE466" s="59"/>
      <c r="AF466" s="7"/>
      <c r="AG466" s="7"/>
      <c r="AH466" s="7"/>
      <c r="AI466" s="7"/>
      <c r="AJ466" s="7"/>
      <c r="AK466" s="7"/>
      <c r="AL466" s="53"/>
      <c r="AM466" s="290"/>
      <c r="AN466" s="290"/>
      <c r="AO466" s="127"/>
      <c r="AP466" s="127"/>
      <c r="AQ466" s="127"/>
      <c r="AR466" s="128"/>
      <c r="AS466" s="178">
        <f>ROUND(ROUND(I467*S468,0)*$U$464,0)</f>
        <v>181</v>
      </c>
      <c r="AT466" s="82"/>
    </row>
    <row r="467" spans="1:46" ht="17.2" customHeight="1" x14ac:dyDescent="0.3">
      <c r="A467" s="183">
        <v>21</v>
      </c>
      <c r="B467" s="184" t="s">
        <v>723</v>
      </c>
      <c r="C467" s="198" t="s">
        <v>2069</v>
      </c>
      <c r="D467" s="129"/>
      <c r="E467" s="130"/>
      <c r="F467" s="129"/>
      <c r="G467" s="131"/>
      <c r="H467" s="2"/>
      <c r="I467" s="295">
        <f>'5療養介護(基本)'!I202</f>
        <v>374</v>
      </c>
      <c r="J467" s="295"/>
      <c r="K467" s="2" t="s">
        <v>809</v>
      </c>
      <c r="L467" s="43"/>
      <c r="M467" s="241"/>
      <c r="N467" s="241"/>
      <c r="O467" s="241"/>
      <c r="P467" s="241"/>
      <c r="Q467" s="241"/>
      <c r="R467" s="241"/>
      <c r="S467" s="241"/>
      <c r="T467" s="241"/>
      <c r="U467" s="44"/>
      <c r="V467" s="43"/>
      <c r="W467" s="310" t="s">
        <v>871</v>
      </c>
      <c r="X467" s="311"/>
      <c r="Y467" s="311"/>
      <c r="Z467" s="311"/>
      <c r="AA467" s="311"/>
      <c r="AB467" s="313" t="s">
        <v>870</v>
      </c>
      <c r="AC467" s="314"/>
      <c r="AD467" s="314"/>
      <c r="AE467" s="314"/>
      <c r="AF467" s="314"/>
      <c r="AG467" s="314"/>
      <c r="AH467" s="314"/>
      <c r="AI467" s="314"/>
      <c r="AJ467" s="314"/>
      <c r="AK467" s="314"/>
      <c r="AL467" s="187" t="s">
        <v>810</v>
      </c>
      <c r="AM467" s="317">
        <f>AM464</f>
        <v>0.7</v>
      </c>
      <c r="AN467" s="317"/>
      <c r="AO467" s="188"/>
      <c r="AP467" s="188"/>
      <c r="AQ467" s="188"/>
      <c r="AR467" s="189"/>
      <c r="AS467" s="190">
        <f>ROUND(ROUND(ROUND(I467*S468,0)*$U$464,0)*AM467,0)</f>
        <v>127</v>
      </c>
      <c r="AT467" s="82"/>
    </row>
    <row r="468" spans="1:46" ht="17.2" customHeight="1" x14ac:dyDescent="0.3">
      <c r="A468" s="183">
        <v>21</v>
      </c>
      <c r="B468" s="184" t="s">
        <v>724</v>
      </c>
      <c r="C468" s="198" t="s">
        <v>2068</v>
      </c>
      <c r="D468" s="129"/>
      <c r="E468" s="130"/>
      <c r="F468" s="129"/>
      <c r="G468" s="131"/>
      <c r="H468" s="2"/>
      <c r="I468" s="2"/>
      <c r="J468" s="2"/>
      <c r="K468" s="2"/>
      <c r="L468" s="43"/>
      <c r="M468" s="11"/>
      <c r="N468" s="11"/>
      <c r="O468" s="11"/>
      <c r="P468" s="11"/>
      <c r="Q468" s="11"/>
      <c r="R468" s="126" t="s">
        <v>810</v>
      </c>
      <c r="S468" s="236">
        <f>S462</f>
        <v>0.96499999999999997</v>
      </c>
      <c r="T468" s="236"/>
      <c r="U468" s="44"/>
      <c r="V468" s="43"/>
      <c r="W468" s="310"/>
      <c r="X468" s="311"/>
      <c r="Y468" s="311"/>
      <c r="Z468" s="311"/>
      <c r="AA468" s="311"/>
      <c r="AB468" s="313" t="s">
        <v>868</v>
      </c>
      <c r="AC468" s="314"/>
      <c r="AD468" s="314"/>
      <c r="AE468" s="314"/>
      <c r="AF468" s="314"/>
      <c r="AG468" s="314"/>
      <c r="AH468" s="314"/>
      <c r="AI468" s="314"/>
      <c r="AJ468" s="314"/>
      <c r="AK468" s="314"/>
      <c r="AL468" s="187" t="s">
        <v>810</v>
      </c>
      <c r="AM468" s="317">
        <f>AM465</f>
        <v>0.5</v>
      </c>
      <c r="AN468" s="317"/>
      <c r="AO468" s="191"/>
      <c r="AP468" s="191"/>
      <c r="AQ468" s="191"/>
      <c r="AR468" s="192"/>
      <c r="AS468" s="190">
        <f>ROUND(ROUND(ROUND(I467*S468,0)*$U$464,0)*AM468,0)</f>
        <v>91</v>
      </c>
      <c r="AT468" s="82"/>
    </row>
    <row r="469" spans="1:46" ht="17.2" customHeight="1" x14ac:dyDescent="0.3">
      <c r="A469" s="10">
        <v>21</v>
      </c>
      <c r="B469" s="12" t="s">
        <v>725</v>
      </c>
      <c r="C469" s="151" t="s">
        <v>2067</v>
      </c>
      <c r="D469" s="129"/>
      <c r="E469" s="130"/>
      <c r="F469" s="129"/>
      <c r="G469" s="131"/>
      <c r="H469" s="2"/>
      <c r="I469" s="2"/>
      <c r="J469" s="2"/>
      <c r="K469" s="2"/>
      <c r="L469" s="43"/>
      <c r="M469" s="34"/>
      <c r="N469" s="76"/>
      <c r="O469" s="76"/>
      <c r="P469" s="76"/>
      <c r="Q469" s="76"/>
      <c r="R469" s="76"/>
      <c r="S469" s="76"/>
      <c r="T469" s="76"/>
      <c r="U469" s="44"/>
      <c r="V469" s="43"/>
      <c r="W469" s="9"/>
      <c r="X469" s="30"/>
      <c r="Y469" s="105"/>
      <c r="Z469" s="63"/>
      <c r="AA469" s="7"/>
      <c r="AB469" s="34"/>
      <c r="AC469" s="34"/>
      <c r="AD469" s="53"/>
      <c r="AE469" s="53"/>
      <c r="AF469" s="34"/>
      <c r="AG469" s="34"/>
      <c r="AH469" s="34"/>
      <c r="AI469" s="34"/>
      <c r="AJ469" s="34"/>
      <c r="AK469" s="34"/>
      <c r="AL469" s="59"/>
      <c r="AM469" s="249"/>
      <c r="AN469" s="250"/>
      <c r="AO469" s="241" t="s">
        <v>877</v>
      </c>
      <c r="AP469" s="241"/>
      <c r="AQ469" s="241"/>
      <c r="AR469" s="242"/>
      <c r="AS469" s="167">
        <f>ROUND(I467*$U$464,0)-AO472</f>
        <v>182</v>
      </c>
      <c r="AT469" s="82"/>
    </row>
    <row r="470" spans="1:46" ht="17.2" customHeight="1" x14ac:dyDescent="0.3">
      <c r="A470" s="183">
        <v>21</v>
      </c>
      <c r="B470" s="184" t="s">
        <v>726</v>
      </c>
      <c r="C470" s="198" t="s">
        <v>2066</v>
      </c>
      <c r="D470" s="129"/>
      <c r="E470" s="130"/>
      <c r="F470" s="129"/>
      <c r="G470" s="131"/>
      <c r="H470" s="2"/>
      <c r="I470" s="2"/>
      <c r="J470" s="2"/>
      <c r="K470" s="2"/>
      <c r="L470" s="43"/>
      <c r="M470" s="140"/>
      <c r="N470" s="140"/>
      <c r="O470" s="140"/>
      <c r="P470" s="140"/>
      <c r="Q470" s="140"/>
      <c r="R470" s="140"/>
      <c r="S470" s="140"/>
      <c r="T470" s="140"/>
      <c r="U470" s="90"/>
      <c r="V470" s="89"/>
      <c r="W470" s="310" t="s">
        <v>871</v>
      </c>
      <c r="X470" s="311"/>
      <c r="Y470" s="311"/>
      <c r="Z470" s="311"/>
      <c r="AA470" s="312"/>
      <c r="AB470" s="313" t="s">
        <v>870</v>
      </c>
      <c r="AC470" s="314"/>
      <c r="AD470" s="314"/>
      <c r="AE470" s="314"/>
      <c r="AF470" s="314"/>
      <c r="AG470" s="314"/>
      <c r="AH470" s="314"/>
      <c r="AI470" s="314"/>
      <c r="AJ470" s="314"/>
      <c r="AK470" s="314"/>
      <c r="AL470" s="193" t="s">
        <v>810</v>
      </c>
      <c r="AM470" s="315">
        <f>AM467</f>
        <v>0.7</v>
      </c>
      <c r="AN470" s="316"/>
      <c r="AO470" s="262"/>
      <c r="AP470" s="241"/>
      <c r="AQ470" s="241"/>
      <c r="AR470" s="242"/>
      <c r="AS470" s="195">
        <f>ROUND(ROUND(I467*$U$464,0)*AM470,0)-AO472</f>
        <v>126</v>
      </c>
      <c r="AT470" s="82"/>
    </row>
    <row r="471" spans="1:46" ht="17.2" customHeight="1" x14ac:dyDescent="0.3">
      <c r="A471" s="183">
        <v>21</v>
      </c>
      <c r="B471" s="184" t="s">
        <v>727</v>
      </c>
      <c r="C471" s="198" t="s">
        <v>2065</v>
      </c>
      <c r="D471" s="129"/>
      <c r="E471" s="130"/>
      <c r="F471" s="129"/>
      <c r="G471" s="131"/>
      <c r="H471" s="2"/>
      <c r="I471" s="2"/>
      <c r="J471" s="2"/>
      <c r="K471" s="2"/>
      <c r="L471" s="43"/>
      <c r="M471" s="140"/>
      <c r="N471" s="140"/>
      <c r="O471" s="140"/>
      <c r="P471" s="140"/>
      <c r="Q471" s="140"/>
      <c r="R471" s="140"/>
      <c r="S471" s="140"/>
      <c r="T471" s="140"/>
      <c r="U471" s="90"/>
      <c r="V471" s="89"/>
      <c r="W471" s="310"/>
      <c r="X471" s="311"/>
      <c r="Y471" s="311"/>
      <c r="Z471" s="311"/>
      <c r="AA471" s="312"/>
      <c r="AB471" s="313" t="s">
        <v>868</v>
      </c>
      <c r="AC471" s="314"/>
      <c r="AD471" s="314"/>
      <c r="AE471" s="314"/>
      <c r="AF471" s="314"/>
      <c r="AG471" s="314"/>
      <c r="AH471" s="314"/>
      <c r="AI471" s="314"/>
      <c r="AJ471" s="314"/>
      <c r="AK471" s="314"/>
      <c r="AL471" s="187" t="s">
        <v>810</v>
      </c>
      <c r="AM471" s="317">
        <f>AM468</f>
        <v>0.5</v>
      </c>
      <c r="AN471" s="318"/>
      <c r="AO471" s="134"/>
      <c r="AP471" s="130"/>
      <c r="AQ471" s="130"/>
      <c r="AR471" s="131"/>
      <c r="AS471" s="195">
        <f>ROUND(ROUND(I467*$U$464,0)*AM471,0)-AO472</f>
        <v>89</v>
      </c>
      <c r="AT471" s="82"/>
    </row>
    <row r="472" spans="1:46" ht="17.2" customHeight="1" x14ac:dyDescent="0.3">
      <c r="A472" s="10">
        <v>21</v>
      </c>
      <c r="B472" s="12" t="s">
        <v>728</v>
      </c>
      <c r="C472" s="151" t="s">
        <v>2064</v>
      </c>
      <c r="D472" s="129"/>
      <c r="E472" s="130"/>
      <c r="F472" s="129"/>
      <c r="G472" s="131"/>
      <c r="H472" s="2"/>
      <c r="I472" s="2"/>
      <c r="J472" s="36"/>
      <c r="K472" s="36"/>
      <c r="L472" s="43"/>
      <c r="M472" s="239" t="s">
        <v>837</v>
      </c>
      <c r="N472" s="239"/>
      <c r="O472" s="239"/>
      <c r="P472" s="239"/>
      <c r="Q472" s="239"/>
      <c r="R472" s="239"/>
      <c r="S472" s="239"/>
      <c r="T472" s="239"/>
      <c r="U472" s="88"/>
      <c r="V472" s="108"/>
      <c r="W472" s="46"/>
      <c r="X472" s="47"/>
      <c r="Y472" s="7"/>
      <c r="Z472" s="7"/>
      <c r="AA472" s="7"/>
      <c r="AB472" s="7"/>
      <c r="AC472" s="7"/>
      <c r="AD472" s="59"/>
      <c r="AE472" s="59"/>
      <c r="AF472" s="7"/>
      <c r="AG472" s="7"/>
      <c r="AH472" s="7"/>
      <c r="AI472" s="7"/>
      <c r="AJ472" s="7"/>
      <c r="AK472" s="7"/>
      <c r="AL472" s="59"/>
      <c r="AM472" s="249"/>
      <c r="AN472" s="250"/>
      <c r="AO472" s="36">
        <f>AO460</f>
        <v>5</v>
      </c>
      <c r="AP472" s="69" t="s">
        <v>873</v>
      </c>
      <c r="AQ472" s="130"/>
      <c r="AR472" s="131"/>
      <c r="AS472" s="167">
        <f>ROUND(ROUND(I467*S474,0)*$U$464,0)-AO472</f>
        <v>176</v>
      </c>
      <c r="AT472" s="82"/>
    </row>
    <row r="473" spans="1:46" ht="17.2" customHeight="1" x14ac:dyDescent="0.3">
      <c r="A473" s="183">
        <v>21</v>
      </c>
      <c r="B473" s="184" t="s">
        <v>729</v>
      </c>
      <c r="C473" s="198" t="s">
        <v>2063</v>
      </c>
      <c r="D473" s="129"/>
      <c r="E473" s="130"/>
      <c r="F473" s="129"/>
      <c r="G473" s="131"/>
      <c r="H473" s="2"/>
      <c r="I473" s="2"/>
      <c r="J473" s="2"/>
      <c r="K473" s="2"/>
      <c r="L473" s="43"/>
      <c r="M473" s="241"/>
      <c r="N473" s="241"/>
      <c r="O473" s="241"/>
      <c r="P473" s="241"/>
      <c r="Q473" s="241"/>
      <c r="R473" s="241"/>
      <c r="S473" s="241"/>
      <c r="T473" s="241"/>
      <c r="U473" s="44"/>
      <c r="V473" s="43"/>
      <c r="W473" s="310" t="s">
        <v>871</v>
      </c>
      <c r="X473" s="311"/>
      <c r="Y473" s="311"/>
      <c r="Z473" s="311"/>
      <c r="AA473" s="312"/>
      <c r="AB473" s="313" t="s">
        <v>870</v>
      </c>
      <c r="AC473" s="314"/>
      <c r="AD473" s="314"/>
      <c r="AE473" s="314"/>
      <c r="AF473" s="314"/>
      <c r="AG473" s="314"/>
      <c r="AH473" s="314"/>
      <c r="AI473" s="314"/>
      <c r="AJ473" s="314"/>
      <c r="AK473" s="314"/>
      <c r="AL473" s="193" t="s">
        <v>810</v>
      </c>
      <c r="AM473" s="315">
        <f>AM470</f>
        <v>0.7</v>
      </c>
      <c r="AN473" s="316"/>
      <c r="AO473" s="44"/>
      <c r="AP473" s="130"/>
      <c r="AQ473" s="130"/>
      <c r="AR473" s="131"/>
      <c r="AS473" s="195">
        <f>ROUND(ROUND(ROUND(I467*S474,0)*$U$464,0)*AM473,0)-AO472</f>
        <v>122</v>
      </c>
      <c r="AT473" s="82"/>
    </row>
    <row r="474" spans="1:46" ht="17.2" customHeight="1" x14ac:dyDescent="0.3">
      <c r="A474" s="183">
        <v>21</v>
      </c>
      <c r="B474" s="184" t="s">
        <v>730</v>
      </c>
      <c r="C474" s="198" t="s">
        <v>2062</v>
      </c>
      <c r="D474" s="129"/>
      <c r="E474" s="130"/>
      <c r="F474" s="129"/>
      <c r="G474" s="131"/>
      <c r="H474" s="2"/>
      <c r="I474" s="2"/>
      <c r="J474" s="2"/>
      <c r="K474" s="2"/>
      <c r="L474" s="43"/>
      <c r="M474" s="11"/>
      <c r="N474" s="11"/>
      <c r="O474" s="11"/>
      <c r="P474" s="11"/>
      <c r="Q474" s="11"/>
      <c r="R474" s="126" t="s">
        <v>810</v>
      </c>
      <c r="S474" s="236">
        <f>S468</f>
        <v>0.96499999999999997</v>
      </c>
      <c r="T474" s="236"/>
      <c r="U474" s="44"/>
      <c r="V474" s="43"/>
      <c r="W474" s="319"/>
      <c r="X474" s="320"/>
      <c r="Y474" s="320"/>
      <c r="Z474" s="320"/>
      <c r="AA474" s="321"/>
      <c r="AB474" s="313" t="s">
        <v>868</v>
      </c>
      <c r="AC474" s="314"/>
      <c r="AD474" s="314"/>
      <c r="AE474" s="314"/>
      <c r="AF474" s="314"/>
      <c r="AG474" s="314"/>
      <c r="AH474" s="314"/>
      <c r="AI474" s="314"/>
      <c r="AJ474" s="314"/>
      <c r="AK474" s="314"/>
      <c r="AL474" s="194" t="s">
        <v>810</v>
      </c>
      <c r="AM474" s="322">
        <f>AM471</f>
        <v>0.5</v>
      </c>
      <c r="AN474" s="323"/>
      <c r="AO474" s="42"/>
      <c r="AP474" s="149"/>
      <c r="AQ474" s="149"/>
      <c r="AR474" s="150"/>
      <c r="AS474" s="195">
        <f>ROUND(ROUND(ROUND(I467*S474,0)*$U$464,0)*AM474,0)-AO472</f>
        <v>86</v>
      </c>
      <c r="AT474" s="82"/>
    </row>
    <row r="475" spans="1:46" ht="17.2" customHeight="1" x14ac:dyDescent="0.3">
      <c r="A475" s="10">
        <v>21</v>
      </c>
      <c r="B475" s="12" t="s">
        <v>731</v>
      </c>
      <c r="C475" s="151" t="s">
        <v>2061</v>
      </c>
      <c r="D475" s="129"/>
      <c r="E475" s="130"/>
      <c r="F475" s="129"/>
      <c r="G475" s="131"/>
      <c r="H475" s="239" t="s">
        <v>884</v>
      </c>
      <c r="I475" s="239"/>
      <c r="J475" s="239"/>
      <c r="K475" s="239"/>
      <c r="L475" s="240"/>
      <c r="M475" s="34"/>
      <c r="N475" s="76"/>
      <c r="O475" s="76"/>
      <c r="P475" s="76"/>
      <c r="Q475" s="76"/>
      <c r="R475" s="76"/>
      <c r="S475" s="76"/>
      <c r="T475" s="76"/>
      <c r="U475" s="44"/>
      <c r="V475" s="43"/>
      <c r="W475" s="9"/>
      <c r="X475" s="30"/>
      <c r="Y475" s="105"/>
      <c r="Z475" s="63"/>
      <c r="AA475" s="7"/>
      <c r="AB475" s="34"/>
      <c r="AC475" s="34"/>
      <c r="AD475" s="53"/>
      <c r="AE475" s="53"/>
      <c r="AF475" s="34"/>
      <c r="AG475" s="34"/>
      <c r="AH475" s="34"/>
      <c r="AI475" s="34"/>
      <c r="AJ475" s="34"/>
      <c r="AK475" s="34"/>
      <c r="AL475" s="53"/>
      <c r="AM475" s="290"/>
      <c r="AN475" s="290"/>
      <c r="AO475" s="127"/>
      <c r="AP475" s="127"/>
      <c r="AQ475" s="127"/>
      <c r="AR475" s="128"/>
      <c r="AS475" s="178">
        <f>ROUND(I479*$U$464,0)</f>
        <v>177</v>
      </c>
      <c r="AT475" s="82"/>
    </row>
    <row r="476" spans="1:46" ht="17.2" customHeight="1" x14ac:dyDescent="0.3">
      <c r="A476" s="183">
        <v>21</v>
      </c>
      <c r="B476" s="184" t="s">
        <v>732</v>
      </c>
      <c r="C476" s="198" t="s">
        <v>2060</v>
      </c>
      <c r="D476" s="129"/>
      <c r="E476" s="130"/>
      <c r="F476" s="129"/>
      <c r="G476" s="131"/>
      <c r="H476" s="241"/>
      <c r="I476" s="241"/>
      <c r="J476" s="241"/>
      <c r="K476" s="241"/>
      <c r="L476" s="242"/>
      <c r="M476" s="140"/>
      <c r="N476" s="140"/>
      <c r="O476" s="140"/>
      <c r="P476" s="140"/>
      <c r="Q476" s="140"/>
      <c r="R476" s="140"/>
      <c r="S476" s="140"/>
      <c r="T476" s="140"/>
      <c r="U476" s="90"/>
      <c r="V476" s="89"/>
      <c r="W476" s="310" t="s">
        <v>871</v>
      </c>
      <c r="X476" s="311"/>
      <c r="Y476" s="311"/>
      <c r="Z476" s="311"/>
      <c r="AA476" s="311"/>
      <c r="AB476" s="313" t="s">
        <v>870</v>
      </c>
      <c r="AC476" s="314"/>
      <c r="AD476" s="314"/>
      <c r="AE476" s="314"/>
      <c r="AF476" s="314"/>
      <c r="AG476" s="314"/>
      <c r="AH476" s="314"/>
      <c r="AI476" s="314"/>
      <c r="AJ476" s="314"/>
      <c r="AK476" s="314"/>
      <c r="AL476" s="187" t="s">
        <v>810</v>
      </c>
      <c r="AM476" s="317">
        <f>AM473</f>
        <v>0.7</v>
      </c>
      <c r="AN476" s="317"/>
      <c r="AO476" s="188"/>
      <c r="AP476" s="188"/>
      <c r="AQ476" s="188"/>
      <c r="AR476" s="189"/>
      <c r="AS476" s="190">
        <f>ROUND(ROUND(I479*$U$464,0)*AM476,0)</f>
        <v>124</v>
      </c>
      <c r="AT476" s="82"/>
    </row>
    <row r="477" spans="1:46" ht="17.2" customHeight="1" x14ac:dyDescent="0.3">
      <c r="A477" s="183">
        <v>21</v>
      </c>
      <c r="B477" s="184" t="s">
        <v>733</v>
      </c>
      <c r="C477" s="198" t="s">
        <v>2059</v>
      </c>
      <c r="D477" s="129"/>
      <c r="E477" s="130"/>
      <c r="F477" s="129"/>
      <c r="G477" s="131"/>
      <c r="H477" s="135"/>
      <c r="I477" s="135"/>
      <c r="J477" s="135"/>
      <c r="K477" s="135"/>
      <c r="L477" s="136"/>
      <c r="M477" s="140"/>
      <c r="N477" s="140"/>
      <c r="O477" s="140"/>
      <c r="P477" s="140"/>
      <c r="Q477" s="140"/>
      <c r="R477" s="140"/>
      <c r="S477" s="140"/>
      <c r="T477" s="140"/>
      <c r="U477" s="90"/>
      <c r="V477" s="89"/>
      <c r="W477" s="310"/>
      <c r="X477" s="311"/>
      <c r="Y477" s="311"/>
      <c r="Z477" s="311"/>
      <c r="AA477" s="311"/>
      <c r="AB477" s="313" t="s">
        <v>868</v>
      </c>
      <c r="AC477" s="314"/>
      <c r="AD477" s="314"/>
      <c r="AE477" s="314"/>
      <c r="AF477" s="314"/>
      <c r="AG477" s="314"/>
      <c r="AH477" s="314"/>
      <c r="AI477" s="314"/>
      <c r="AJ477" s="314"/>
      <c r="AK477" s="314"/>
      <c r="AL477" s="187" t="s">
        <v>810</v>
      </c>
      <c r="AM477" s="317">
        <f>AM474</f>
        <v>0.5</v>
      </c>
      <c r="AN477" s="317"/>
      <c r="AO477" s="188"/>
      <c r="AP477" s="188"/>
      <c r="AQ477" s="188"/>
      <c r="AR477" s="189"/>
      <c r="AS477" s="190">
        <f>ROUND(ROUND(I479*$U$464,0)*AM477,0)</f>
        <v>89</v>
      </c>
      <c r="AT477" s="82"/>
    </row>
    <row r="478" spans="1:46" ht="17.2" customHeight="1" x14ac:dyDescent="0.3">
      <c r="A478" s="10">
        <v>21</v>
      </c>
      <c r="B478" s="12" t="s">
        <v>734</v>
      </c>
      <c r="C478" s="151" t="s">
        <v>2058</v>
      </c>
      <c r="D478" s="129"/>
      <c r="E478" s="130"/>
      <c r="F478" s="129"/>
      <c r="G478" s="131"/>
      <c r="H478" s="2"/>
      <c r="I478" s="2"/>
      <c r="J478" s="2"/>
      <c r="K478" s="140"/>
      <c r="L478" s="83"/>
      <c r="M478" s="239" t="s">
        <v>837</v>
      </c>
      <c r="N478" s="239"/>
      <c r="O478" s="239"/>
      <c r="P478" s="239"/>
      <c r="Q478" s="239"/>
      <c r="R478" s="239"/>
      <c r="S478" s="239"/>
      <c r="T478" s="239"/>
      <c r="U478" s="88"/>
      <c r="V478" s="108"/>
      <c r="W478" s="46"/>
      <c r="X478" s="47"/>
      <c r="Y478" s="7"/>
      <c r="Z478" s="7"/>
      <c r="AA478" s="7"/>
      <c r="AB478" s="7"/>
      <c r="AC478" s="7"/>
      <c r="AD478" s="59"/>
      <c r="AE478" s="59"/>
      <c r="AF478" s="7"/>
      <c r="AG478" s="7"/>
      <c r="AH478" s="7"/>
      <c r="AI478" s="7"/>
      <c r="AJ478" s="7"/>
      <c r="AK478" s="7"/>
      <c r="AL478" s="53"/>
      <c r="AM478" s="290"/>
      <c r="AN478" s="290"/>
      <c r="AO478" s="127"/>
      <c r="AP478" s="127"/>
      <c r="AQ478" s="127"/>
      <c r="AR478" s="128"/>
      <c r="AS478" s="178">
        <f>ROUND(ROUND(I479*S480,0)*$U$464,0)</f>
        <v>171</v>
      </c>
      <c r="AT478" s="82"/>
    </row>
    <row r="479" spans="1:46" ht="17.2" customHeight="1" x14ac:dyDescent="0.3">
      <c r="A479" s="183">
        <v>21</v>
      </c>
      <c r="B479" s="184" t="s">
        <v>735</v>
      </c>
      <c r="C479" s="198" t="s">
        <v>2057</v>
      </c>
      <c r="D479" s="129"/>
      <c r="E479" s="130"/>
      <c r="F479" s="129"/>
      <c r="G479" s="131"/>
      <c r="H479" s="2"/>
      <c r="I479" s="295">
        <f>'5療養介護(基本)'!I214</f>
        <v>354</v>
      </c>
      <c r="J479" s="295"/>
      <c r="K479" s="2" t="s">
        <v>809</v>
      </c>
      <c r="L479" s="43"/>
      <c r="M479" s="241"/>
      <c r="N479" s="241"/>
      <c r="O479" s="241"/>
      <c r="P479" s="241"/>
      <c r="Q479" s="241"/>
      <c r="R479" s="241"/>
      <c r="S479" s="241"/>
      <c r="T479" s="241"/>
      <c r="U479" s="44"/>
      <c r="V479" s="43"/>
      <c r="W479" s="310" t="s">
        <v>871</v>
      </c>
      <c r="X479" s="311"/>
      <c r="Y479" s="311"/>
      <c r="Z479" s="311"/>
      <c r="AA479" s="311"/>
      <c r="AB479" s="313" t="s">
        <v>870</v>
      </c>
      <c r="AC479" s="314"/>
      <c r="AD479" s="314"/>
      <c r="AE479" s="314"/>
      <c r="AF479" s="314"/>
      <c r="AG479" s="314"/>
      <c r="AH479" s="314"/>
      <c r="AI479" s="314"/>
      <c r="AJ479" s="314"/>
      <c r="AK479" s="314"/>
      <c r="AL479" s="187" t="s">
        <v>810</v>
      </c>
      <c r="AM479" s="317">
        <f>AM476</f>
        <v>0.7</v>
      </c>
      <c r="AN479" s="317"/>
      <c r="AO479" s="188"/>
      <c r="AP479" s="188"/>
      <c r="AQ479" s="188"/>
      <c r="AR479" s="189"/>
      <c r="AS479" s="190">
        <f>ROUND(ROUND(ROUND(I479*S480,0)*$U$464,0)*AM479,0)</f>
        <v>120</v>
      </c>
      <c r="AT479" s="82"/>
    </row>
    <row r="480" spans="1:46" ht="17.2" customHeight="1" x14ac:dyDescent="0.3">
      <c r="A480" s="183">
        <v>21</v>
      </c>
      <c r="B480" s="184" t="s">
        <v>736</v>
      </c>
      <c r="C480" s="198" t="s">
        <v>2056</v>
      </c>
      <c r="D480" s="129"/>
      <c r="E480" s="130"/>
      <c r="F480" s="129"/>
      <c r="G480" s="131"/>
      <c r="H480" s="2"/>
      <c r="I480" s="2"/>
      <c r="J480" s="2"/>
      <c r="K480" s="2"/>
      <c r="L480" s="43"/>
      <c r="M480" s="11"/>
      <c r="N480" s="11"/>
      <c r="O480" s="11"/>
      <c r="P480" s="11"/>
      <c r="Q480" s="11"/>
      <c r="R480" s="126" t="s">
        <v>810</v>
      </c>
      <c r="S480" s="236">
        <f>S474</f>
        <v>0.96499999999999997</v>
      </c>
      <c r="T480" s="236"/>
      <c r="U480" s="44"/>
      <c r="V480" s="43"/>
      <c r="W480" s="310"/>
      <c r="X480" s="311"/>
      <c r="Y480" s="311"/>
      <c r="Z480" s="311"/>
      <c r="AA480" s="311"/>
      <c r="AB480" s="313" t="s">
        <v>868</v>
      </c>
      <c r="AC480" s="314"/>
      <c r="AD480" s="314"/>
      <c r="AE480" s="314"/>
      <c r="AF480" s="314"/>
      <c r="AG480" s="314"/>
      <c r="AH480" s="314"/>
      <c r="AI480" s="314"/>
      <c r="AJ480" s="314"/>
      <c r="AK480" s="314"/>
      <c r="AL480" s="187" t="s">
        <v>810</v>
      </c>
      <c r="AM480" s="317">
        <f>AM477</f>
        <v>0.5</v>
      </c>
      <c r="AN480" s="317"/>
      <c r="AO480" s="191"/>
      <c r="AP480" s="191"/>
      <c r="AQ480" s="191"/>
      <c r="AR480" s="192"/>
      <c r="AS480" s="190">
        <f>ROUND(ROUND(ROUND(I479*S480,0)*$U$464,0)*AM480,0)</f>
        <v>86</v>
      </c>
      <c r="AT480" s="82"/>
    </row>
    <row r="481" spans="1:46" ht="17.2" customHeight="1" x14ac:dyDescent="0.3">
      <c r="A481" s="10">
        <v>21</v>
      </c>
      <c r="B481" s="12" t="s">
        <v>737</v>
      </c>
      <c r="C481" s="151" t="s">
        <v>2055</v>
      </c>
      <c r="D481" s="129"/>
      <c r="E481" s="130"/>
      <c r="F481" s="129"/>
      <c r="G481" s="131"/>
      <c r="H481" s="130"/>
      <c r="I481" s="130"/>
      <c r="J481" s="130"/>
      <c r="K481" s="130"/>
      <c r="L481" s="131"/>
      <c r="M481" s="34"/>
      <c r="N481" s="76"/>
      <c r="O481" s="76"/>
      <c r="P481" s="76"/>
      <c r="Q481" s="76"/>
      <c r="R481" s="76"/>
      <c r="S481" s="76"/>
      <c r="T481" s="76"/>
      <c r="U481" s="44"/>
      <c r="V481" s="43"/>
      <c r="W481" s="9"/>
      <c r="X481" s="30"/>
      <c r="Y481" s="105"/>
      <c r="Z481" s="63"/>
      <c r="AA481" s="7"/>
      <c r="AB481" s="34"/>
      <c r="AC481" s="34"/>
      <c r="AD481" s="53"/>
      <c r="AE481" s="53"/>
      <c r="AF481" s="34"/>
      <c r="AG481" s="34"/>
      <c r="AH481" s="34"/>
      <c r="AI481" s="34"/>
      <c r="AJ481" s="34"/>
      <c r="AK481" s="34"/>
      <c r="AL481" s="59"/>
      <c r="AM481" s="249"/>
      <c r="AN481" s="250"/>
      <c r="AO481" s="241" t="s">
        <v>877</v>
      </c>
      <c r="AP481" s="241"/>
      <c r="AQ481" s="241"/>
      <c r="AR481" s="242"/>
      <c r="AS481" s="167">
        <f>ROUND(I479*$U$464,0)-AO484</f>
        <v>172</v>
      </c>
      <c r="AT481" s="82"/>
    </row>
    <row r="482" spans="1:46" ht="17.2" customHeight="1" x14ac:dyDescent="0.3">
      <c r="A482" s="183">
        <v>21</v>
      </c>
      <c r="B482" s="184" t="s">
        <v>738</v>
      </c>
      <c r="C482" s="198" t="s">
        <v>2054</v>
      </c>
      <c r="D482" s="129"/>
      <c r="E482" s="130"/>
      <c r="F482" s="129"/>
      <c r="G482" s="131"/>
      <c r="H482" s="130"/>
      <c r="I482" s="130"/>
      <c r="J482" s="130"/>
      <c r="K482" s="130"/>
      <c r="L482" s="131"/>
      <c r="M482" s="140"/>
      <c r="N482" s="140"/>
      <c r="O482" s="140"/>
      <c r="P482" s="140"/>
      <c r="Q482" s="140"/>
      <c r="R482" s="140"/>
      <c r="S482" s="140"/>
      <c r="T482" s="140"/>
      <c r="U482" s="90"/>
      <c r="V482" s="89"/>
      <c r="W482" s="310" t="s">
        <v>871</v>
      </c>
      <c r="X482" s="311"/>
      <c r="Y482" s="311"/>
      <c r="Z482" s="311"/>
      <c r="AA482" s="312"/>
      <c r="AB482" s="313" t="s">
        <v>870</v>
      </c>
      <c r="AC482" s="314"/>
      <c r="AD482" s="314"/>
      <c r="AE482" s="314"/>
      <c r="AF482" s="314"/>
      <c r="AG482" s="314"/>
      <c r="AH482" s="314"/>
      <c r="AI482" s="314"/>
      <c r="AJ482" s="314"/>
      <c r="AK482" s="314"/>
      <c r="AL482" s="193" t="s">
        <v>810</v>
      </c>
      <c r="AM482" s="315">
        <f>AM479</f>
        <v>0.7</v>
      </c>
      <c r="AN482" s="316"/>
      <c r="AO482" s="262"/>
      <c r="AP482" s="241"/>
      <c r="AQ482" s="241"/>
      <c r="AR482" s="242"/>
      <c r="AS482" s="195">
        <f>ROUND(ROUND(I479*$U$464,0)*AM482,0)-AO484</f>
        <v>119</v>
      </c>
      <c r="AT482" s="82"/>
    </row>
    <row r="483" spans="1:46" ht="17.2" customHeight="1" x14ac:dyDescent="0.3">
      <c r="A483" s="183">
        <v>21</v>
      </c>
      <c r="B483" s="184" t="s">
        <v>739</v>
      </c>
      <c r="C483" s="198" t="s">
        <v>2053</v>
      </c>
      <c r="D483" s="129"/>
      <c r="E483" s="130"/>
      <c r="F483" s="129"/>
      <c r="G483" s="131"/>
      <c r="H483" s="135"/>
      <c r="I483" s="135"/>
      <c r="J483" s="135"/>
      <c r="K483" s="135"/>
      <c r="L483" s="136"/>
      <c r="M483" s="140"/>
      <c r="N483" s="140"/>
      <c r="O483" s="140"/>
      <c r="P483" s="140"/>
      <c r="Q483" s="140"/>
      <c r="R483" s="140"/>
      <c r="S483" s="140"/>
      <c r="T483" s="140"/>
      <c r="U483" s="90"/>
      <c r="V483" s="89"/>
      <c r="W483" s="310"/>
      <c r="X483" s="311"/>
      <c r="Y483" s="311"/>
      <c r="Z483" s="311"/>
      <c r="AA483" s="312"/>
      <c r="AB483" s="313" t="s">
        <v>868</v>
      </c>
      <c r="AC483" s="314"/>
      <c r="AD483" s="314"/>
      <c r="AE483" s="314"/>
      <c r="AF483" s="314"/>
      <c r="AG483" s="314"/>
      <c r="AH483" s="314"/>
      <c r="AI483" s="314"/>
      <c r="AJ483" s="314"/>
      <c r="AK483" s="314"/>
      <c r="AL483" s="187" t="s">
        <v>810</v>
      </c>
      <c r="AM483" s="317">
        <f>AM480</f>
        <v>0.5</v>
      </c>
      <c r="AN483" s="318"/>
      <c r="AO483" s="134"/>
      <c r="AP483" s="130"/>
      <c r="AQ483" s="130"/>
      <c r="AR483" s="131"/>
      <c r="AS483" s="195">
        <f>ROUND(ROUND(I479*$U$464,0)*AM483,0)-AO484</f>
        <v>84</v>
      </c>
      <c r="AT483" s="82"/>
    </row>
    <row r="484" spans="1:46" ht="17.2" customHeight="1" x14ac:dyDescent="0.3">
      <c r="A484" s="10">
        <v>21</v>
      </c>
      <c r="B484" s="12" t="s">
        <v>740</v>
      </c>
      <c r="C484" s="151" t="s">
        <v>2052</v>
      </c>
      <c r="D484" s="129"/>
      <c r="E484" s="130"/>
      <c r="F484" s="129"/>
      <c r="G484" s="131"/>
      <c r="H484" s="2"/>
      <c r="I484" s="2"/>
      <c r="J484" s="36"/>
      <c r="K484" s="36"/>
      <c r="L484" s="43"/>
      <c r="M484" s="239" t="s">
        <v>837</v>
      </c>
      <c r="N484" s="239"/>
      <c r="O484" s="239"/>
      <c r="P484" s="239"/>
      <c r="Q484" s="239"/>
      <c r="R484" s="239"/>
      <c r="S484" s="239"/>
      <c r="T484" s="239"/>
      <c r="U484" s="88"/>
      <c r="V484" s="108"/>
      <c r="W484" s="46"/>
      <c r="X484" s="47"/>
      <c r="Y484" s="7"/>
      <c r="Z484" s="7"/>
      <c r="AA484" s="7"/>
      <c r="AB484" s="7"/>
      <c r="AC484" s="7"/>
      <c r="AD484" s="59"/>
      <c r="AE484" s="59"/>
      <c r="AF484" s="7"/>
      <c r="AG484" s="7"/>
      <c r="AH484" s="7"/>
      <c r="AI484" s="7"/>
      <c r="AJ484" s="7"/>
      <c r="AK484" s="7"/>
      <c r="AL484" s="59"/>
      <c r="AM484" s="249"/>
      <c r="AN484" s="250"/>
      <c r="AO484" s="36">
        <f>AO472</f>
        <v>5</v>
      </c>
      <c r="AP484" s="69" t="s">
        <v>873</v>
      </c>
      <c r="AQ484" s="130"/>
      <c r="AR484" s="131"/>
      <c r="AS484" s="167">
        <f>ROUND(ROUND(I479*S486,0)*$U$464,0)-AO484</f>
        <v>166</v>
      </c>
      <c r="AT484" s="82"/>
    </row>
    <row r="485" spans="1:46" ht="17.2" customHeight="1" x14ac:dyDescent="0.3">
      <c r="A485" s="183">
        <v>21</v>
      </c>
      <c r="B485" s="184" t="s">
        <v>741</v>
      </c>
      <c r="C485" s="198" t="s">
        <v>2051</v>
      </c>
      <c r="D485" s="129"/>
      <c r="E485" s="130"/>
      <c r="F485" s="129"/>
      <c r="G485" s="131"/>
      <c r="H485" s="2"/>
      <c r="I485" s="2"/>
      <c r="J485" s="2"/>
      <c r="K485" s="2"/>
      <c r="L485" s="43"/>
      <c r="M485" s="241"/>
      <c r="N485" s="241"/>
      <c r="O485" s="241"/>
      <c r="P485" s="241"/>
      <c r="Q485" s="241"/>
      <c r="R485" s="241"/>
      <c r="S485" s="241"/>
      <c r="T485" s="241"/>
      <c r="U485" s="44"/>
      <c r="V485" s="43"/>
      <c r="W485" s="310" t="s">
        <v>871</v>
      </c>
      <c r="X485" s="311"/>
      <c r="Y485" s="311"/>
      <c r="Z485" s="311"/>
      <c r="AA485" s="312"/>
      <c r="AB485" s="313" t="s">
        <v>870</v>
      </c>
      <c r="AC485" s="314"/>
      <c r="AD485" s="314"/>
      <c r="AE485" s="314"/>
      <c r="AF485" s="314"/>
      <c r="AG485" s="314"/>
      <c r="AH485" s="314"/>
      <c r="AI485" s="314"/>
      <c r="AJ485" s="314"/>
      <c r="AK485" s="314"/>
      <c r="AL485" s="193" t="s">
        <v>810</v>
      </c>
      <c r="AM485" s="315">
        <f>AM482</f>
        <v>0.7</v>
      </c>
      <c r="AN485" s="316"/>
      <c r="AO485" s="44"/>
      <c r="AP485" s="130"/>
      <c r="AQ485" s="130"/>
      <c r="AR485" s="131"/>
      <c r="AS485" s="195">
        <f>ROUND(ROUND(ROUND(I479*S486,0)*$U$464,0)*AM485,0)-AO484</f>
        <v>115</v>
      </c>
      <c r="AT485" s="82"/>
    </row>
    <row r="486" spans="1:46" ht="17.2" customHeight="1" x14ac:dyDescent="0.3">
      <c r="A486" s="183">
        <v>21</v>
      </c>
      <c r="B486" s="184" t="s">
        <v>742</v>
      </c>
      <c r="C486" s="198" t="s">
        <v>2050</v>
      </c>
      <c r="D486" s="148"/>
      <c r="E486" s="149"/>
      <c r="F486" s="148"/>
      <c r="G486" s="150"/>
      <c r="H486" s="8"/>
      <c r="I486" s="8"/>
      <c r="J486" s="8"/>
      <c r="K486" s="8"/>
      <c r="L486" s="20"/>
      <c r="M486" s="11"/>
      <c r="N486" s="11"/>
      <c r="O486" s="11"/>
      <c r="P486" s="11"/>
      <c r="Q486" s="11"/>
      <c r="R486" s="126" t="s">
        <v>810</v>
      </c>
      <c r="S486" s="236">
        <f>S480</f>
        <v>0.96499999999999997</v>
      </c>
      <c r="T486" s="236"/>
      <c r="U486" s="42"/>
      <c r="V486" s="20"/>
      <c r="W486" s="319"/>
      <c r="X486" s="320"/>
      <c r="Y486" s="320"/>
      <c r="Z486" s="320"/>
      <c r="AA486" s="321"/>
      <c r="AB486" s="313" t="s">
        <v>868</v>
      </c>
      <c r="AC486" s="314"/>
      <c r="AD486" s="314"/>
      <c r="AE486" s="314"/>
      <c r="AF486" s="314"/>
      <c r="AG486" s="314"/>
      <c r="AH486" s="314"/>
      <c r="AI486" s="314"/>
      <c r="AJ486" s="314"/>
      <c r="AK486" s="314"/>
      <c r="AL486" s="194" t="s">
        <v>810</v>
      </c>
      <c r="AM486" s="322">
        <f>AM483</f>
        <v>0.5</v>
      </c>
      <c r="AN486" s="323"/>
      <c r="AO486" s="42"/>
      <c r="AP486" s="149"/>
      <c r="AQ486" s="149"/>
      <c r="AR486" s="150"/>
      <c r="AS486" s="196">
        <f>ROUND(ROUND(ROUND(I479*S486,0)*$U$464,0)*AM486,0)-AO484</f>
        <v>81</v>
      </c>
      <c r="AT486" s="81"/>
    </row>
    <row r="487" spans="1:46" ht="17.2" customHeight="1" x14ac:dyDescent="0.3">
      <c r="A487" s="10">
        <v>21</v>
      </c>
      <c r="B487" s="12" t="s">
        <v>743</v>
      </c>
      <c r="C487" s="151" t="s">
        <v>2049</v>
      </c>
      <c r="D487" s="263" t="s">
        <v>925</v>
      </c>
      <c r="E487" s="264"/>
      <c r="F487" s="263" t="s">
        <v>924</v>
      </c>
      <c r="G487" s="298"/>
      <c r="H487" s="239" t="s">
        <v>923</v>
      </c>
      <c r="I487" s="239"/>
      <c r="J487" s="239"/>
      <c r="K487" s="239"/>
      <c r="L487" s="240"/>
      <c r="M487" s="2"/>
      <c r="N487" s="140"/>
      <c r="O487" s="140"/>
      <c r="P487" s="140"/>
      <c r="Q487" s="140"/>
      <c r="R487" s="140"/>
      <c r="S487" s="140"/>
      <c r="T487" s="140"/>
      <c r="U487" s="304" t="s">
        <v>2048</v>
      </c>
      <c r="V487" s="306" t="s">
        <v>2047</v>
      </c>
      <c r="W487" s="9"/>
      <c r="X487" s="30"/>
      <c r="Y487" s="105"/>
      <c r="Z487" s="63"/>
      <c r="AA487" s="7"/>
      <c r="AB487" s="34"/>
      <c r="AC487" s="34"/>
      <c r="AD487" s="53"/>
      <c r="AE487" s="53"/>
      <c r="AF487" s="34"/>
      <c r="AG487" s="34"/>
      <c r="AH487" s="34"/>
      <c r="AI487" s="34"/>
      <c r="AJ487" s="34"/>
      <c r="AK487" s="34"/>
      <c r="AL487" s="53"/>
      <c r="AM487" s="290"/>
      <c r="AN487" s="290"/>
      <c r="AO487" s="127"/>
      <c r="AP487" s="127"/>
      <c r="AQ487" s="127"/>
      <c r="AR487" s="128"/>
      <c r="AS487" s="178">
        <f>ROUND(I491*$U$512,0)</f>
        <v>443</v>
      </c>
      <c r="AT487" s="18" t="s">
        <v>824</v>
      </c>
    </row>
    <row r="488" spans="1:46" ht="17.2" customHeight="1" x14ac:dyDescent="0.3">
      <c r="A488" s="183">
        <v>21</v>
      </c>
      <c r="B488" s="184" t="s">
        <v>744</v>
      </c>
      <c r="C488" s="198" t="s">
        <v>2046</v>
      </c>
      <c r="D488" s="265"/>
      <c r="E488" s="266"/>
      <c r="F488" s="265"/>
      <c r="G488" s="299"/>
      <c r="H488" s="241"/>
      <c r="I488" s="241"/>
      <c r="J488" s="241"/>
      <c r="K488" s="241"/>
      <c r="L488" s="242"/>
      <c r="M488" s="140"/>
      <c r="N488" s="140"/>
      <c r="O488" s="140"/>
      <c r="P488" s="140"/>
      <c r="Q488" s="140"/>
      <c r="R488" s="140"/>
      <c r="S488" s="140"/>
      <c r="T488" s="140"/>
      <c r="U488" s="305"/>
      <c r="V488" s="307"/>
      <c r="W488" s="310" t="s">
        <v>871</v>
      </c>
      <c r="X488" s="311"/>
      <c r="Y488" s="311"/>
      <c r="Z488" s="311"/>
      <c r="AA488" s="311"/>
      <c r="AB488" s="313" t="s">
        <v>870</v>
      </c>
      <c r="AC488" s="314"/>
      <c r="AD488" s="314"/>
      <c r="AE488" s="314"/>
      <c r="AF488" s="314"/>
      <c r="AG488" s="314"/>
      <c r="AH488" s="314"/>
      <c r="AI488" s="314"/>
      <c r="AJ488" s="314"/>
      <c r="AK488" s="314"/>
      <c r="AL488" s="187" t="s">
        <v>810</v>
      </c>
      <c r="AM488" s="317">
        <f>AM485</f>
        <v>0.7</v>
      </c>
      <c r="AN488" s="317"/>
      <c r="AO488" s="188"/>
      <c r="AP488" s="188"/>
      <c r="AQ488" s="188"/>
      <c r="AR488" s="189"/>
      <c r="AS488" s="190">
        <f>ROUND(ROUND(I491*$U$512,0)*AM488,0)</f>
        <v>310</v>
      </c>
      <c r="AT488" s="14"/>
    </row>
    <row r="489" spans="1:46" ht="17.2" customHeight="1" x14ac:dyDescent="0.3">
      <c r="A489" s="183">
        <v>21</v>
      </c>
      <c r="B489" s="184" t="s">
        <v>745</v>
      </c>
      <c r="C489" s="198" t="s">
        <v>2045</v>
      </c>
      <c r="D489" s="265"/>
      <c r="E489" s="266"/>
      <c r="F489" s="265"/>
      <c r="G489" s="299"/>
      <c r="H489" s="135"/>
      <c r="I489" s="135"/>
      <c r="J489" s="135"/>
      <c r="K489" s="135"/>
      <c r="L489" s="136"/>
      <c r="M489" s="140"/>
      <c r="N489" s="140"/>
      <c r="O489" s="140"/>
      <c r="P489" s="140"/>
      <c r="Q489" s="140"/>
      <c r="R489" s="140"/>
      <c r="S489" s="140"/>
      <c r="T489" s="140"/>
      <c r="U489" s="305"/>
      <c r="V489" s="307"/>
      <c r="W489" s="310"/>
      <c r="X489" s="311"/>
      <c r="Y489" s="311"/>
      <c r="Z489" s="311"/>
      <c r="AA489" s="311"/>
      <c r="AB489" s="313" t="s">
        <v>868</v>
      </c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187" t="s">
        <v>810</v>
      </c>
      <c r="AM489" s="317">
        <f>AM486</f>
        <v>0.5</v>
      </c>
      <c r="AN489" s="317"/>
      <c r="AO489" s="188"/>
      <c r="AP489" s="188"/>
      <c r="AQ489" s="188"/>
      <c r="AR489" s="189"/>
      <c r="AS489" s="190">
        <f>ROUND(ROUND(I491*$U$512,0)*AM489,0)</f>
        <v>222</v>
      </c>
      <c r="AT489" s="14"/>
    </row>
    <row r="490" spans="1:46" ht="17.2" customHeight="1" x14ac:dyDescent="0.3">
      <c r="A490" s="10">
        <v>21</v>
      </c>
      <c r="B490" s="12" t="s">
        <v>746</v>
      </c>
      <c r="C490" s="151" t="s">
        <v>2044</v>
      </c>
      <c r="D490" s="265"/>
      <c r="E490" s="266"/>
      <c r="F490" s="265"/>
      <c r="G490" s="299"/>
      <c r="H490" s="2"/>
      <c r="I490" s="2"/>
      <c r="J490" s="2"/>
      <c r="K490" s="140"/>
      <c r="L490" s="83"/>
      <c r="M490" s="239" t="s">
        <v>837</v>
      </c>
      <c r="N490" s="239"/>
      <c r="O490" s="239"/>
      <c r="P490" s="239"/>
      <c r="Q490" s="239"/>
      <c r="R490" s="239"/>
      <c r="S490" s="239"/>
      <c r="T490" s="239"/>
      <c r="U490" s="305"/>
      <c r="V490" s="307"/>
      <c r="W490" s="46"/>
      <c r="X490" s="47"/>
      <c r="Y490" s="7"/>
      <c r="Z490" s="7"/>
      <c r="AA490" s="7"/>
      <c r="AB490" s="7"/>
      <c r="AC490" s="7"/>
      <c r="AD490" s="59"/>
      <c r="AE490" s="59"/>
      <c r="AF490" s="7"/>
      <c r="AG490" s="7"/>
      <c r="AH490" s="7"/>
      <c r="AI490" s="7"/>
      <c r="AJ490" s="7"/>
      <c r="AK490" s="7"/>
      <c r="AL490" s="53"/>
      <c r="AM490" s="290"/>
      <c r="AN490" s="290"/>
      <c r="AO490" s="127"/>
      <c r="AP490" s="127"/>
      <c r="AQ490" s="127"/>
      <c r="AR490" s="128"/>
      <c r="AS490" s="178">
        <f>ROUND(ROUND(I491*S492,0)*$U$512,0)</f>
        <v>428</v>
      </c>
      <c r="AT490" s="14"/>
    </row>
    <row r="491" spans="1:46" ht="17.2" customHeight="1" x14ac:dyDescent="0.3">
      <c r="A491" s="183">
        <v>21</v>
      </c>
      <c r="B491" s="184" t="s">
        <v>747</v>
      </c>
      <c r="C491" s="198" t="s">
        <v>2043</v>
      </c>
      <c r="D491" s="265"/>
      <c r="E491" s="266"/>
      <c r="F491" s="265"/>
      <c r="G491" s="299"/>
      <c r="H491" s="2"/>
      <c r="I491" s="295">
        <f>'5療養介護(基本)'!I226</f>
        <v>886</v>
      </c>
      <c r="J491" s="295"/>
      <c r="K491" s="2" t="s">
        <v>809</v>
      </c>
      <c r="L491" s="43"/>
      <c r="M491" s="241"/>
      <c r="N491" s="241"/>
      <c r="O491" s="241"/>
      <c r="P491" s="241"/>
      <c r="Q491" s="241"/>
      <c r="R491" s="241"/>
      <c r="S491" s="241"/>
      <c r="T491" s="241"/>
      <c r="U491" s="305"/>
      <c r="V491" s="307"/>
      <c r="W491" s="310" t="s">
        <v>871</v>
      </c>
      <c r="X491" s="311"/>
      <c r="Y491" s="311"/>
      <c r="Z491" s="311"/>
      <c r="AA491" s="311"/>
      <c r="AB491" s="313" t="s">
        <v>870</v>
      </c>
      <c r="AC491" s="314"/>
      <c r="AD491" s="314"/>
      <c r="AE491" s="314"/>
      <c r="AF491" s="314"/>
      <c r="AG491" s="314"/>
      <c r="AH491" s="314"/>
      <c r="AI491" s="314"/>
      <c r="AJ491" s="314"/>
      <c r="AK491" s="314"/>
      <c r="AL491" s="187" t="s">
        <v>810</v>
      </c>
      <c r="AM491" s="317">
        <f>AM488</f>
        <v>0.7</v>
      </c>
      <c r="AN491" s="317"/>
      <c r="AO491" s="188"/>
      <c r="AP491" s="188"/>
      <c r="AQ491" s="188"/>
      <c r="AR491" s="189"/>
      <c r="AS491" s="190">
        <f>ROUND(ROUND(ROUND(I491*S492,0)*$U$512,0)*AM491,0)</f>
        <v>300</v>
      </c>
      <c r="AT491" s="14"/>
    </row>
    <row r="492" spans="1:46" ht="17.2" customHeight="1" x14ac:dyDescent="0.3">
      <c r="A492" s="183">
        <v>21</v>
      </c>
      <c r="B492" s="184" t="s">
        <v>748</v>
      </c>
      <c r="C492" s="198" t="s">
        <v>2042</v>
      </c>
      <c r="D492" s="265"/>
      <c r="E492" s="266"/>
      <c r="F492" s="265"/>
      <c r="G492" s="299"/>
      <c r="H492" s="2"/>
      <c r="I492" s="2"/>
      <c r="J492" s="2"/>
      <c r="K492" s="2"/>
      <c r="L492" s="43"/>
      <c r="M492" s="11"/>
      <c r="N492" s="11"/>
      <c r="O492" s="11"/>
      <c r="P492" s="11"/>
      <c r="Q492" s="11"/>
      <c r="R492" s="126" t="s">
        <v>810</v>
      </c>
      <c r="S492" s="236">
        <f>S486</f>
        <v>0.96499999999999997</v>
      </c>
      <c r="T492" s="236"/>
      <c r="U492" s="305"/>
      <c r="V492" s="307"/>
      <c r="W492" s="310"/>
      <c r="X492" s="311"/>
      <c r="Y492" s="311"/>
      <c r="Z492" s="311"/>
      <c r="AA492" s="311"/>
      <c r="AB492" s="313" t="s">
        <v>868</v>
      </c>
      <c r="AC492" s="314"/>
      <c r="AD492" s="314"/>
      <c r="AE492" s="314"/>
      <c r="AF492" s="314"/>
      <c r="AG492" s="314"/>
      <c r="AH492" s="314"/>
      <c r="AI492" s="314"/>
      <c r="AJ492" s="314"/>
      <c r="AK492" s="314"/>
      <c r="AL492" s="187" t="s">
        <v>810</v>
      </c>
      <c r="AM492" s="317">
        <f>AM489</f>
        <v>0.5</v>
      </c>
      <c r="AN492" s="317"/>
      <c r="AO492" s="191"/>
      <c r="AP492" s="191"/>
      <c r="AQ492" s="191"/>
      <c r="AR492" s="192"/>
      <c r="AS492" s="190">
        <f>ROUND(ROUND(ROUND(I491*S492,0)*$U$512,0)*AM492,0)</f>
        <v>214</v>
      </c>
      <c r="AT492" s="14"/>
    </row>
    <row r="493" spans="1:46" ht="17.2" customHeight="1" x14ac:dyDescent="0.3">
      <c r="A493" s="10">
        <v>21</v>
      </c>
      <c r="B493" s="12" t="s">
        <v>749</v>
      </c>
      <c r="C493" s="151" t="s">
        <v>2041</v>
      </c>
      <c r="D493" s="265"/>
      <c r="E493" s="266"/>
      <c r="F493" s="265"/>
      <c r="G493" s="299"/>
      <c r="H493" s="130"/>
      <c r="I493" s="130"/>
      <c r="J493" s="130"/>
      <c r="K493" s="130"/>
      <c r="L493" s="131"/>
      <c r="M493" s="34"/>
      <c r="N493" s="76"/>
      <c r="O493" s="76"/>
      <c r="P493" s="76"/>
      <c r="Q493" s="76"/>
      <c r="R493" s="76"/>
      <c r="S493" s="76"/>
      <c r="T493" s="76"/>
      <c r="U493" s="305"/>
      <c r="V493" s="307"/>
      <c r="W493" s="9"/>
      <c r="X493" s="30"/>
      <c r="Y493" s="105"/>
      <c r="Z493" s="63"/>
      <c r="AA493" s="7"/>
      <c r="AB493" s="34"/>
      <c r="AC493" s="34"/>
      <c r="AD493" s="53"/>
      <c r="AE493" s="53"/>
      <c r="AF493" s="34"/>
      <c r="AG493" s="34"/>
      <c r="AH493" s="34"/>
      <c r="AI493" s="34"/>
      <c r="AJ493" s="34"/>
      <c r="AK493" s="34"/>
      <c r="AL493" s="59"/>
      <c r="AM493" s="249"/>
      <c r="AN493" s="250"/>
      <c r="AO493" s="241" t="s">
        <v>877</v>
      </c>
      <c r="AP493" s="241"/>
      <c r="AQ493" s="241"/>
      <c r="AR493" s="242"/>
      <c r="AS493" s="167">
        <f>ROUND(I491*$U$512,0)-AO496</f>
        <v>438</v>
      </c>
      <c r="AT493" s="14"/>
    </row>
    <row r="494" spans="1:46" ht="17.2" customHeight="1" x14ac:dyDescent="0.3">
      <c r="A494" s="183">
        <v>21</v>
      </c>
      <c r="B494" s="184" t="s">
        <v>750</v>
      </c>
      <c r="C494" s="198" t="s">
        <v>2040</v>
      </c>
      <c r="D494" s="265"/>
      <c r="E494" s="266"/>
      <c r="F494" s="265"/>
      <c r="G494" s="299"/>
      <c r="H494" s="130"/>
      <c r="I494" s="130"/>
      <c r="J494" s="130"/>
      <c r="K494" s="130"/>
      <c r="L494" s="131"/>
      <c r="M494" s="140"/>
      <c r="N494" s="140"/>
      <c r="O494" s="140"/>
      <c r="P494" s="140"/>
      <c r="Q494" s="140"/>
      <c r="R494" s="140"/>
      <c r="S494" s="140"/>
      <c r="T494" s="140"/>
      <c r="U494" s="305"/>
      <c r="V494" s="307"/>
      <c r="W494" s="310" t="s">
        <v>871</v>
      </c>
      <c r="X494" s="311"/>
      <c r="Y494" s="311"/>
      <c r="Z494" s="311"/>
      <c r="AA494" s="312"/>
      <c r="AB494" s="313" t="s">
        <v>870</v>
      </c>
      <c r="AC494" s="314"/>
      <c r="AD494" s="314"/>
      <c r="AE494" s="314"/>
      <c r="AF494" s="314"/>
      <c r="AG494" s="314"/>
      <c r="AH494" s="314"/>
      <c r="AI494" s="314"/>
      <c r="AJ494" s="314"/>
      <c r="AK494" s="314"/>
      <c r="AL494" s="193" t="s">
        <v>810</v>
      </c>
      <c r="AM494" s="315">
        <f>AM491</f>
        <v>0.7</v>
      </c>
      <c r="AN494" s="316"/>
      <c r="AO494" s="262"/>
      <c r="AP494" s="241"/>
      <c r="AQ494" s="241"/>
      <c r="AR494" s="242"/>
      <c r="AS494" s="195">
        <f>ROUND(ROUND(I491*$U$512,0)*AM494,0)-AO496</f>
        <v>305</v>
      </c>
      <c r="AT494" s="14"/>
    </row>
    <row r="495" spans="1:46" ht="17.2" customHeight="1" x14ac:dyDescent="0.3">
      <c r="A495" s="183">
        <v>21</v>
      </c>
      <c r="B495" s="184" t="s">
        <v>751</v>
      </c>
      <c r="C495" s="198" t="s">
        <v>2039</v>
      </c>
      <c r="D495" s="265"/>
      <c r="E495" s="266"/>
      <c r="F495" s="265"/>
      <c r="G495" s="299"/>
      <c r="H495" s="135"/>
      <c r="I495" s="135"/>
      <c r="J495" s="135"/>
      <c r="K495" s="135"/>
      <c r="L495" s="136"/>
      <c r="M495" s="140"/>
      <c r="N495" s="140"/>
      <c r="O495" s="140"/>
      <c r="P495" s="140"/>
      <c r="Q495" s="140"/>
      <c r="R495" s="140"/>
      <c r="S495" s="140"/>
      <c r="T495" s="140"/>
      <c r="U495" s="305"/>
      <c r="V495" s="307"/>
      <c r="W495" s="310"/>
      <c r="X495" s="311"/>
      <c r="Y495" s="311"/>
      <c r="Z495" s="311"/>
      <c r="AA495" s="312"/>
      <c r="AB495" s="313" t="s">
        <v>868</v>
      </c>
      <c r="AC495" s="314"/>
      <c r="AD495" s="314"/>
      <c r="AE495" s="314"/>
      <c r="AF495" s="314"/>
      <c r="AG495" s="314"/>
      <c r="AH495" s="314"/>
      <c r="AI495" s="314"/>
      <c r="AJ495" s="314"/>
      <c r="AK495" s="314"/>
      <c r="AL495" s="187" t="s">
        <v>810</v>
      </c>
      <c r="AM495" s="317">
        <f>AM492</f>
        <v>0.5</v>
      </c>
      <c r="AN495" s="318"/>
      <c r="AO495" s="134"/>
      <c r="AP495" s="130"/>
      <c r="AQ495" s="130"/>
      <c r="AR495" s="131"/>
      <c r="AS495" s="195">
        <f>ROUND(ROUND(I491*$U$512,0)*AM495,0)-AO496</f>
        <v>217</v>
      </c>
      <c r="AT495" s="14"/>
    </row>
    <row r="496" spans="1:46" ht="17.2" customHeight="1" x14ac:dyDescent="0.3">
      <c r="A496" s="10">
        <v>21</v>
      </c>
      <c r="B496" s="12" t="s">
        <v>752</v>
      </c>
      <c r="C496" s="151" t="s">
        <v>2038</v>
      </c>
      <c r="D496" s="265"/>
      <c r="E496" s="266"/>
      <c r="F496" s="265"/>
      <c r="G496" s="299"/>
      <c r="H496" s="2"/>
      <c r="I496" s="2"/>
      <c r="J496" s="36"/>
      <c r="K496" s="36"/>
      <c r="L496" s="43"/>
      <c r="M496" s="239" t="s">
        <v>837</v>
      </c>
      <c r="N496" s="239"/>
      <c r="O496" s="239"/>
      <c r="P496" s="239"/>
      <c r="Q496" s="239"/>
      <c r="R496" s="239"/>
      <c r="S496" s="239"/>
      <c r="T496" s="239"/>
      <c r="U496" s="305"/>
      <c r="V496" s="307"/>
      <c r="W496" s="46"/>
      <c r="X496" s="47"/>
      <c r="Y496" s="7"/>
      <c r="Z496" s="7"/>
      <c r="AA496" s="7"/>
      <c r="AB496" s="7"/>
      <c r="AC496" s="7"/>
      <c r="AD496" s="59"/>
      <c r="AE496" s="59"/>
      <c r="AF496" s="7"/>
      <c r="AG496" s="7"/>
      <c r="AH496" s="7"/>
      <c r="AI496" s="7"/>
      <c r="AJ496" s="7"/>
      <c r="AK496" s="7"/>
      <c r="AL496" s="59"/>
      <c r="AM496" s="249"/>
      <c r="AN496" s="250"/>
      <c r="AO496" s="36">
        <f>AO484</f>
        <v>5</v>
      </c>
      <c r="AP496" s="69" t="s">
        <v>873</v>
      </c>
      <c r="AQ496" s="130"/>
      <c r="AR496" s="131"/>
      <c r="AS496" s="167">
        <f>ROUND(ROUND(I491*S498,0)*$U$512,0)-AO496</f>
        <v>423</v>
      </c>
      <c r="AT496" s="14"/>
    </row>
    <row r="497" spans="1:46" ht="17.2" customHeight="1" x14ac:dyDescent="0.3">
      <c r="A497" s="183">
        <v>21</v>
      </c>
      <c r="B497" s="184" t="s">
        <v>753</v>
      </c>
      <c r="C497" s="198" t="s">
        <v>2037</v>
      </c>
      <c r="D497" s="265"/>
      <c r="E497" s="266"/>
      <c r="F497" s="265"/>
      <c r="G497" s="299"/>
      <c r="H497" s="2"/>
      <c r="I497" s="2"/>
      <c r="J497" s="2"/>
      <c r="K497" s="2"/>
      <c r="L497" s="43"/>
      <c r="M497" s="241"/>
      <c r="N497" s="241"/>
      <c r="O497" s="241"/>
      <c r="P497" s="241"/>
      <c r="Q497" s="241"/>
      <c r="R497" s="241"/>
      <c r="S497" s="241"/>
      <c r="T497" s="241"/>
      <c r="U497" s="305"/>
      <c r="V497" s="307"/>
      <c r="W497" s="310" t="s">
        <v>871</v>
      </c>
      <c r="X497" s="311"/>
      <c r="Y497" s="311"/>
      <c r="Z497" s="311"/>
      <c r="AA497" s="312"/>
      <c r="AB497" s="313" t="s">
        <v>870</v>
      </c>
      <c r="AC497" s="314"/>
      <c r="AD497" s="314"/>
      <c r="AE497" s="314"/>
      <c r="AF497" s="314"/>
      <c r="AG497" s="314"/>
      <c r="AH497" s="314"/>
      <c r="AI497" s="314"/>
      <c r="AJ497" s="314"/>
      <c r="AK497" s="314"/>
      <c r="AL497" s="193" t="s">
        <v>810</v>
      </c>
      <c r="AM497" s="315">
        <f>AM494</f>
        <v>0.7</v>
      </c>
      <c r="AN497" s="316"/>
      <c r="AO497" s="44"/>
      <c r="AP497" s="130"/>
      <c r="AQ497" s="130"/>
      <c r="AR497" s="131"/>
      <c r="AS497" s="195">
        <f>ROUND(ROUND(ROUND(I491*S498,0)*$U$512,0)*AM497,0)-AO496</f>
        <v>295</v>
      </c>
      <c r="AT497" s="14"/>
    </row>
    <row r="498" spans="1:46" ht="17.2" customHeight="1" x14ac:dyDescent="0.3">
      <c r="A498" s="183">
        <v>21</v>
      </c>
      <c r="B498" s="184" t="s">
        <v>754</v>
      </c>
      <c r="C498" s="198" t="s">
        <v>2036</v>
      </c>
      <c r="D498" s="265"/>
      <c r="E498" s="266"/>
      <c r="F498" s="265"/>
      <c r="G498" s="299"/>
      <c r="H498" s="2"/>
      <c r="I498" s="2"/>
      <c r="J498" s="2"/>
      <c r="K498" s="2"/>
      <c r="L498" s="43"/>
      <c r="M498" s="11"/>
      <c r="N498" s="11"/>
      <c r="O498" s="11"/>
      <c r="P498" s="11"/>
      <c r="Q498" s="11"/>
      <c r="R498" s="126" t="s">
        <v>810</v>
      </c>
      <c r="S498" s="236">
        <f>S492</f>
        <v>0.96499999999999997</v>
      </c>
      <c r="T498" s="236"/>
      <c r="U498" s="305"/>
      <c r="V498" s="307"/>
      <c r="W498" s="319"/>
      <c r="X498" s="320"/>
      <c r="Y498" s="320"/>
      <c r="Z498" s="320"/>
      <c r="AA498" s="321"/>
      <c r="AB498" s="313" t="s">
        <v>868</v>
      </c>
      <c r="AC498" s="314"/>
      <c r="AD498" s="314"/>
      <c r="AE498" s="314"/>
      <c r="AF498" s="314"/>
      <c r="AG498" s="314"/>
      <c r="AH498" s="314"/>
      <c r="AI498" s="314"/>
      <c r="AJ498" s="314"/>
      <c r="AK498" s="314"/>
      <c r="AL498" s="194" t="s">
        <v>810</v>
      </c>
      <c r="AM498" s="322">
        <f>AM495</f>
        <v>0.5</v>
      </c>
      <c r="AN498" s="323"/>
      <c r="AO498" s="42"/>
      <c r="AP498" s="149"/>
      <c r="AQ498" s="149"/>
      <c r="AR498" s="150"/>
      <c r="AS498" s="195">
        <f>ROUND(ROUND(ROUND(I491*S498,0)*$U$512,0)*AM498,0)-AO496</f>
        <v>209</v>
      </c>
      <c r="AT498" s="14"/>
    </row>
    <row r="499" spans="1:46" ht="17.2" customHeight="1" x14ac:dyDescent="0.3">
      <c r="A499" s="10">
        <v>21</v>
      </c>
      <c r="B499" s="12" t="s">
        <v>755</v>
      </c>
      <c r="C499" s="151" t="s">
        <v>2035</v>
      </c>
      <c r="D499" s="134"/>
      <c r="E499" s="135"/>
      <c r="F499" s="265"/>
      <c r="G499" s="299"/>
      <c r="H499" s="239" t="s">
        <v>910</v>
      </c>
      <c r="I499" s="239"/>
      <c r="J499" s="239"/>
      <c r="K499" s="239"/>
      <c r="L499" s="240"/>
      <c r="M499" s="34"/>
      <c r="N499" s="76"/>
      <c r="O499" s="76"/>
      <c r="P499" s="76"/>
      <c r="Q499" s="76"/>
      <c r="R499" s="76"/>
      <c r="S499" s="76"/>
      <c r="T499" s="76"/>
      <c r="U499" s="305"/>
      <c r="V499" s="307"/>
      <c r="W499" s="9"/>
      <c r="X499" s="30"/>
      <c r="Y499" s="105"/>
      <c r="Z499" s="63"/>
      <c r="AA499" s="7"/>
      <c r="AB499" s="34"/>
      <c r="AC499" s="34"/>
      <c r="AD499" s="53"/>
      <c r="AE499" s="53"/>
      <c r="AF499" s="34"/>
      <c r="AG499" s="34"/>
      <c r="AH499" s="34"/>
      <c r="AI499" s="34"/>
      <c r="AJ499" s="34"/>
      <c r="AK499" s="34"/>
      <c r="AL499" s="53"/>
      <c r="AM499" s="290"/>
      <c r="AN499" s="290"/>
      <c r="AO499" s="127"/>
      <c r="AP499" s="127"/>
      <c r="AQ499" s="127"/>
      <c r="AR499" s="128"/>
      <c r="AS499" s="178">
        <f>ROUND(I503*$U$512,0)</f>
        <v>443</v>
      </c>
      <c r="AT499" s="14"/>
    </row>
    <row r="500" spans="1:46" ht="17.2" customHeight="1" x14ac:dyDescent="0.3">
      <c r="A500" s="183">
        <v>21</v>
      </c>
      <c r="B500" s="184" t="s">
        <v>756</v>
      </c>
      <c r="C500" s="198" t="s">
        <v>2034</v>
      </c>
      <c r="D500" s="134"/>
      <c r="E500" s="135"/>
      <c r="F500" s="265"/>
      <c r="G500" s="299"/>
      <c r="H500" s="241"/>
      <c r="I500" s="241"/>
      <c r="J500" s="241"/>
      <c r="K500" s="241"/>
      <c r="L500" s="242"/>
      <c r="M500" s="140"/>
      <c r="N500" s="140"/>
      <c r="O500" s="140"/>
      <c r="P500" s="140"/>
      <c r="Q500" s="140"/>
      <c r="R500" s="140"/>
      <c r="S500" s="140"/>
      <c r="T500" s="140"/>
      <c r="U500" s="305"/>
      <c r="V500" s="307"/>
      <c r="W500" s="310" t="s">
        <v>871</v>
      </c>
      <c r="X500" s="311"/>
      <c r="Y500" s="311"/>
      <c r="Z500" s="311"/>
      <c r="AA500" s="311"/>
      <c r="AB500" s="313" t="s">
        <v>870</v>
      </c>
      <c r="AC500" s="314"/>
      <c r="AD500" s="314"/>
      <c r="AE500" s="314"/>
      <c r="AF500" s="314"/>
      <c r="AG500" s="314"/>
      <c r="AH500" s="314"/>
      <c r="AI500" s="314"/>
      <c r="AJ500" s="314"/>
      <c r="AK500" s="314"/>
      <c r="AL500" s="187" t="s">
        <v>810</v>
      </c>
      <c r="AM500" s="317">
        <f>AM497</f>
        <v>0.7</v>
      </c>
      <c r="AN500" s="317"/>
      <c r="AO500" s="188"/>
      <c r="AP500" s="188"/>
      <c r="AQ500" s="188"/>
      <c r="AR500" s="189"/>
      <c r="AS500" s="190">
        <f>ROUND(ROUND(I503*$U$512,0)*AM500,0)</f>
        <v>310</v>
      </c>
      <c r="AT500" s="14"/>
    </row>
    <row r="501" spans="1:46" ht="17.2" customHeight="1" x14ac:dyDescent="0.3">
      <c r="A501" s="183">
        <v>21</v>
      </c>
      <c r="B501" s="184" t="s">
        <v>757</v>
      </c>
      <c r="C501" s="198" t="s">
        <v>2033</v>
      </c>
      <c r="D501" s="134"/>
      <c r="E501" s="135"/>
      <c r="F501" s="265"/>
      <c r="G501" s="299"/>
      <c r="H501" s="130"/>
      <c r="I501" s="130"/>
      <c r="J501" s="130"/>
      <c r="K501" s="130"/>
      <c r="L501" s="131"/>
      <c r="M501" s="140"/>
      <c r="N501" s="140"/>
      <c r="O501" s="140"/>
      <c r="P501" s="140"/>
      <c r="Q501" s="140"/>
      <c r="R501" s="140"/>
      <c r="S501" s="140"/>
      <c r="T501" s="140"/>
      <c r="U501" s="305"/>
      <c r="V501" s="307"/>
      <c r="W501" s="310"/>
      <c r="X501" s="311"/>
      <c r="Y501" s="311"/>
      <c r="Z501" s="311"/>
      <c r="AA501" s="311"/>
      <c r="AB501" s="313" t="s">
        <v>868</v>
      </c>
      <c r="AC501" s="314"/>
      <c r="AD501" s="314"/>
      <c r="AE501" s="314"/>
      <c r="AF501" s="314"/>
      <c r="AG501" s="314"/>
      <c r="AH501" s="314"/>
      <c r="AI501" s="314"/>
      <c r="AJ501" s="314"/>
      <c r="AK501" s="314"/>
      <c r="AL501" s="187" t="s">
        <v>810</v>
      </c>
      <c r="AM501" s="317">
        <f>AM498</f>
        <v>0.5</v>
      </c>
      <c r="AN501" s="317"/>
      <c r="AO501" s="188"/>
      <c r="AP501" s="188"/>
      <c r="AQ501" s="188"/>
      <c r="AR501" s="189"/>
      <c r="AS501" s="190">
        <f>ROUND(ROUND(I503*$U$512,0)*AM501,0)</f>
        <v>222</v>
      </c>
      <c r="AT501" s="14"/>
    </row>
    <row r="502" spans="1:46" ht="17.2" customHeight="1" x14ac:dyDescent="0.3">
      <c r="A502" s="10">
        <v>21</v>
      </c>
      <c r="B502" s="12" t="s">
        <v>758</v>
      </c>
      <c r="C502" s="151" t="s">
        <v>2032</v>
      </c>
      <c r="D502" s="134"/>
      <c r="E502" s="135"/>
      <c r="F502" s="265"/>
      <c r="G502" s="299"/>
      <c r="H502" s="130"/>
      <c r="I502" s="130"/>
      <c r="J502" s="2"/>
      <c r="K502" s="140"/>
      <c r="L502" s="83"/>
      <c r="M502" s="239" t="s">
        <v>837</v>
      </c>
      <c r="N502" s="239"/>
      <c r="O502" s="239"/>
      <c r="P502" s="239"/>
      <c r="Q502" s="239"/>
      <c r="R502" s="239"/>
      <c r="S502" s="239"/>
      <c r="T502" s="239"/>
      <c r="U502" s="305"/>
      <c r="V502" s="307"/>
      <c r="W502" s="46"/>
      <c r="X502" s="47"/>
      <c r="Y502" s="7"/>
      <c r="Z502" s="7"/>
      <c r="AA502" s="7"/>
      <c r="AB502" s="7"/>
      <c r="AC502" s="7"/>
      <c r="AD502" s="59"/>
      <c r="AE502" s="59"/>
      <c r="AF502" s="7"/>
      <c r="AG502" s="7"/>
      <c r="AH502" s="7"/>
      <c r="AI502" s="7"/>
      <c r="AJ502" s="7"/>
      <c r="AK502" s="7"/>
      <c r="AL502" s="53"/>
      <c r="AM502" s="290"/>
      <c r="AN502" s="290"/>
      <c r="AO502" s="127"/>
      <c r="AP502" s="127"/>
      <c r="AQ502" s="127"/>
      <c r="AR502" s="128"/>
      <c r="AS502" s="178">
        <f>ROUND(ROUND(I503*S504,0)*$U$512,0)</f>
        <v>428</v>
      </c>
      <c r="AT502" s="14"/>
    </row>
    <row r="503" spans="1:46" ht="17.2" customHeight="1" x14ac:dyDescent="0.3">
      <c r="A503" s="183">
        <v>21</v>
      </c>
      <c r="B503" s="184" t="s">
        <v>759</v>
      </c>
      <c r="C503" s="198" t="s">
        <v>2031</v>
      </c>
      <c r="D503" s="134"/>
      <c r="E503" s="135"/>
      <c r="F503" s="129"/>
      <c r="G503" s="131"/>
      <c r="H503" s="130"/>
      <c r="I503" s="295">
        <f>'5療養介護(基本)'!I238</f>
        <v>886</v>
      </c>
      <c r="J503" s="295"/>
      <c r="K503" s="2" t="s">
        <v>809</v>
      </c>
      <c r="L503" s="131"/>
      <c r="M503" s="241"/>
      <c r="N503" s="241"/>
      <c r="O503" s="241"/>
      <c r="P503" s="241"/>
      <c r="Q503" s="241"/>
      <c r="R503" s="241"/>
      <c r="S503" s="241"/>
      <c r="T503" s="241"/>
      <c r="U503" s="305"/>
      <c r="V503" s="307"/>
      <c r="W503" s="310" t="s">
        <v>871</v>
      </c>
      <c r="X503" s="311"/>
      <c r="Y503" s="311"/>
      <c r="Z503" s="311"/>
      <c r="AA503" s="311"/>
      <c r="AB503" s="313" t="s">
        <v>870</v>
      </c>
      <c r="AC503" s="314"/>
      <c r="AD503" s="314"/>
      <c r="AE503" s="314"/>
      <c r="AF503" s="314"/>
      <c r="AG503" s="314"/>
      <c r="AH503" s="314"/>
      <c r="AI503" s="314"/>
      <c r="AJ503" s="314"/>
      <c r="AK503" s="314"/>
      <c r="AL503" s="187" t="s">
        <v>810</v>
      </c>
      <c r="AM503" s="317">
        <f>AM500</f>
        <v>0.7</v>
      </c>
      <c r="AN503" s="317"/>
      <c r="AO503" s="188"/>
      <c r="AP503" s="188"/>
      <c r="AQ503" s="188"/>
      <c r="AR503" s="189"/>
      <c r="AS503" s="190">
        <f>ROUND(ROUND(ROUND(I503*S504,0)*$U$512,0)*AM503,0)</f>
        <v>300</v>
      </c>
      <c r="AT503" s="14"/>
    </row>
    <row r="504" spans="1:46" ht="17.2" customHeight="1" x14ac:dyDescent="0.3">
      <c r="A504" s="183">
        <v>21</v>
      </c>
      <c r="B504" s="184" t="s">
        <v>760</v>
      </c>
      <c r="C504" s="198" t="s">
        <v>2030</v>
      </c>
      <c r="D504" s="134"/>
      <c r="E504" s="135"/>
      <c r="F504" s="129"/>
      <c r="G504" s="131"/>
      <c r="H504" s="130"/>
      <c r="I504" s="120"/>
      <c r="J504" s="120"/>
      <c r="K504" s="120"/>
      <c r="L504" s="121"/>
      <c r="M504" s="11"/>
      <c r="N504" s="11"/>
      <c r="O504" s="11"/>
      <c r="P504" s="11"/>
      <c r="Q504" s="11"/>
      <c r="R504" s="126" t="s">
        <v>810</v>
      </c>
      <c r="S504" s="236">
        <f>S498</f>
        <v>0.96499999999999997</v>
      </c>
      <c r="T504" s="236"/>
      <c r="U504" s="305"/>
      <c r="V504" s="307"/>
      <c r="W504" s="310"/>
      <c r="X504" s="311"/>
      <c r="Y504" s="311"/>
      <c r="Z504" s="311"/>
      <c r="AA504" s="311"/>
      <c r="AB504" s="313" t="s">
        <v>868</v>
      </c>
      <c r="AC504" s="314"/>
      <c r="AD504" s="314"/>
      <c r="AE504" s="314"/>
      <c r="AF504" s="314"/>
      <c r="AG504" s="314"/>
      <c r="AH504" s="314"/>
      <c r="AI504" s="314"/>
      <c r="AJ504" s="314"/>
      <c r="AK504" s="314"/>
      <c r="AL504" s="187" t="s">
        <v>810</v>
      </c>
      <c r="AM504" s="317">
        <f>AM501</f>
        <v>0.5</v>
      </c>
      <c r="AN504" s="317"/>
      <c r="AO504" s="191"/>
      <c r="AP504" s="191"/>
      <c r="AQ504" s="191"/>
      <c r="AR504" s="192"/>
      <c r="AS504" s="190">
        <f>ROUND(ROUND(ROUND(I503*S504,0)*$U$512,0)*AM504,0)</f>
        <v>214</v>
      </c>
      <c r="AT504" s="14"/>
    </row>
    <row r="505" spans="1:46" ht="17.2" customHeight="1" x14ac:dyDescent="0.3">
      <c r="A505" s="10">
        <v>21</v>
      </c>
      <c r="B505" s="12" t="s">
        <v>761</v>
      </c>
      <c r="C505" s="151" t="s">
        <v>2029</v>
      </c>
      <c r="D505" s="134"/>
      <c r="E505" s="135"/>
      <c r="F505" s="129"/>
      <c r="G505" s="131"/>
      <c r="H505" s="120"/>
      <c r="I505" s="120"/>
      <c r="J505" s="120"/>
      <c r="K505" s="120"/>
      <c r="L505" s="121"/>
      <c r="M505" s="34"/>
      <c r="N505" s="76"/>
      <c r="O505" s="76"/>
      <c r="P505" s="76"/>
      <c r="Q505" s="76"/>
      <c r="R505" s="76"/>
      <c r="S505" s="76"/>
      <c r="T505" s="76"/>
      <c r="U505" s="107"/>
      <c r="V505" s="307"/>
      <c r="W505" s="9"/>
      <c r="X505" s="30"/>
      <c r="Y505" s="105"/>
      <c r="Z505" s="63"/>
      <c r="AA505" s="7"/>
      <c r="AB505" s="34"/>
      <c r="AC505" s="34"/>
      <c r="AD505" s="53"/>
      <c r="AE505" s="53"/>
      <c r="AF505" s="34"/>
      <c r="AG505" s="34"/>
      <c r="AH505" s="34"/>
      <c r="AI505" s="34"/>
      <c r="AJ505" s="34"/>
      <c r="AK505" s="34"/>
      <c r="AL505" s="59"/>
      <c r="AM505" s="249"/>
      <c r="AN505" s="250"/>
      <c r="AO505" s="241" t="s">
        <v>877</v>
      </c>
      <c r="AP505" s="241"/>
      <c r="AQ505" s="241"/>
      <c r="AR505" s="242"/>
      <c r="AS505" s="167">
        <f>ROUND(I503*$U$512,0)-AO508</f>
        <v>438</v>
      </c>
      <c r="AT505" s="14"/>
    </row>
    <row r="506" spans="1:46" ht="17.2" customHeight="1" x14ac:dyDescent="0.3">
      <c r="A506" s="183">
        <v>21</v>
      </c>
      <c r="B506" s="184" t="s">
        <v>762</v>
      </c>
      <c r="C506" s="198" t="s">
        <v>2028</v>
      </c>
      <c r="D506" s="134"/>
      <c r="E506" s="135"/>
      <c r="F506" s="129"/>
      <c r="G506" s="131"/>
      <c r="H506" s="120"/>
      <c r="I506" s="120"/>
      <c r="J506" s="120"/>
      <c r="K506" s="120"/>
      <c r="L506" s="121"/>
      <c r="M506" s="140"/>
      <c r="N506" s="140"/>
      <c r="O506" s="140"/>
      <c r="P506" s="140"/>
      <c r="Q506" s="140"/>
      <c r="R506" s="140"/>
      <c r="S506" s="140"/>
      <c r="T506" s="140"/>
      <c r="U506" s="107"/>
      <c r="V506" s="307"/>
      <c r="W506" s="310" t="s">
        <v>871</v>
      </c>
      <c r="X506" s="311"/>
      <c r="Y506" s="311"/>
      <c r="Z506" s="311"/>
      <c r="AA506" s="312"/>
      <c r="AB506" s="313" t="s">
        <v>870</v>
      </c>
      <c r="AC506" s="314"/>
      <c r="AD506" s="314"/>
      <c r="AE506" s="314"/>
      <c r="AF506" s="314"/>
      <c r="AG506" s="314"/>
      <c r="AH506" s="314"/>
      <c r="AI506" s="314"/>
      <c r="AJ506" s="314"/>
      <c r="AK506" s="314"/>
      <c r="AL506" s="193" t="s">
        <v>810</v>
      </c>
      <c r="AM506" s="315">
        <f>AM503</f>
        <v>0.7</v>
      </c>
      <c r="AN506" s="316"/>
      <c r="AO506" s="262"/>
      <c r="AP506" s="241"/>
      <c r="AQ506" s="241"/>
      <c r="AR506" s="242"/>
      <c r="AS506" s="195">
        <f>ROUND(ROUND(I503*$U$512,0)*AM506,0)-AO508</f>
        <v>305</v>
      </c>
      <c r="AT506" s="14"/>
    </row>
    <row r="507" spans="1:46" ht="17.2" customHeight="1" x14ac:dyDescent="0.3">
      <c r="A507" s="183">
        <v>21</v>
      </c>
      <c r="B507" s="184" t="s">
        <v>763</v>
      </c>
      <c r="C507" s="198" t="s">
        <v>2027</v>
      </c>
      <c r="D507" s="134"/>
      <c r="E507" s="135"/>
      <c r="F507" s="129"/>
      <c r="G507" s="131"/>
      <c r="H507" s="120"/>
      <c r="I507" s="120"/>
      <c r="J507" s="120"/>
      <c r="K507" s="120"/>
      <c r="L507" s="121"/>
      <c r="M507" s="140"/>
      <c r="N507" s="140"/>
      <c r="O507" s="140"/>
      <c r="P507" s="140"/>
      <c r="Q507" s="140"/>
      <c r="R507" s="140"/>
      <c r="S507" s="140"/>
      <c r="T507" s="140"/>
      <c r="U507" s="107"/>
      <c r="V507" s="307"/>
      <c r="W507" s="310"/>
      <c r="X507" s="311"/>
      <c r="Y507" s="311"/>
      <c r="Z507" s="311"/>
      <c r="AA507" s="312"/>
      <c r="AB507" s="313" t="s">
        <v>868</v>
      </c>
      <c r="AC507" s="314"/>
      <c r="AD507" s="314"/>
      <c r="AE507" s="314"/>
      <c r="AF507" s="314"/>
      <c r="AG507" s="314"/>
      <c r="AH507" s="314"/>
      <c r="AI507" s="314"/>
      <c r="AJ507" s="314"/>
      <c r="AK507" s="314"/>
      <c r="AL507" s="187" t="s">
        <v>810</v>
      </c>
      <c r="AM507" s="317">
        <f>AM504</f>
        <v>0.5</v>
      </c>
      <c r="AN507" s="318"/>
      <c r="AO507" s="134"/>
      <c r="AP507" s="130"/>
      <c r="AQ507" s="130"/>
      <c r="AR507" s="131"/>
      <c r="AS507" s="195">
        <f>ROUND(ROUND(I503*$U$512,0)*AM507,0)-AO508</f>
        <v>217</v>
      </c>
      <c r="AT507" s="14"/>
    </row>
    <row r="508" spans="1:46" ht="17.2" customHeight="1" x14ac:dyDescent="0.3">
      <c r="A508" s="10">
        <v>21</v>
      </c>
      <c r="B508" s="12" t="s">
        <v>764</v>
      </c>
      <c r="C508" s="151" t="s">
        <v>2026</v>
      </c>
      <c r="D508" s="134"/>
      <c r="E508" s="135"/>
      <c r="F508" s="129"/>
      <c r="G508" s="131"/>
      <c r="H508" s="120"/>
      <c r="I508" s="120"/>
      <c r="J508" s="120"/>
      <c r="K508" s="120"/>
      <c r="L508" s="121"/>
      <c r="M508" s="239" t="s">
        <v>837</v>
      </c>
      <c r="N508" s="239"/>
      <c r="O508" s="239"/>
      <c r="P508" s="239"/>
      <c r="Q508" s="239"/>
      <c r="R508" s="239"/>
      <c r="S508" s="239"/>
      <c r="T508" s="239"/>
      <c r="U508" s="107"/>
      <c r="V508" s="307"/>
      <c r="W508" s="46"/>
      <c r="X508" s="47"/>
      <c r="Y508" s="7"/>
      <c r="Z508" s="7"/>
      <c r="AA508" s="7"/>
      <c r="AB508" s="7"/>
      <c r="AC508" s="7"/>
      <c r="AD508" s="59"/>
      <c r="AE508" s="59"/>
      <c r="AF508" s="7"/>
      <c r="AG508" s="7"/>
      <c r="AH508" s="7"/>
      <c r="AI508" s="7"/>
      <c r="AJ508" s="7"/>
      <c r="AK508" s="7"/>
      <c r="AL508" s="59"/>
      <c r="AM508" s="249"/>
      <c r="AN508" s="250"/>
      <c r="AO508" s="36">
        <f>AO496</f>
        <v>5</v>
      </c>
      <c r="AP508" s="69" t="s">
        <v>873</v>
      </c>
      <c r="AQ508" s="130"/>
      <c r="AR508" s="131"/>
      <c r="AS508" s="167">
        <f>ROUND(ROUND(I503*S510,0)*$U$512,0)-AO508</f>
        <v>423</v>
      </c>
      <c r="AT508" s="14"/>
    </row>
    <row r="509" spans="1:46" ht="17.2" customHeight="1" x14ac:dyDescent="0.3">
      <c r="A509" s="183">
        <v>21</v>
      </c>
      <c r="B509" s="184" t="s">
        <v>765</v>
      </c>
      <c r="C509" s="198" t="s">
        <v>2025</v>
      </c>
      <c r="D509" s="134"/>
      <c r="E509" s="135"/>
      <c r="F509" s="129"/>
      <c r="G509" s="131"/>
      <c r="H509" s="120"/>
      <c r="I509" s="120"/>
      <c r="J509" s="120"/>
      <c r="K509" s="120"/>
      <c r="L509" s="121"/>
      <c r="M509" s="241"/>
      <c r="N509" s="241"/>
      <c r="O509" s="241"/>
      <c r="P509" s="241"/>
      <c r="Q509" s="241"/>
      <c r="R509" s="241"/>
      <c r="S509" s="241"/>
      <c r="T509" s="241"/>
      <c r="U509" s="107"/>
      <c r="V509" s="307"/>
      <c r="W509" s="310" t="s">
        <v>871</v>
      </c>
      <c r="X509" s="311"/>
      <c r="Y509" s="311"/>
      <c r="Z509" s="311"/>
      <c r="AA509" s="312"/>
      <c r="AB509" s="313" t="s">
        <v>870</v>
      </c>
      <c r="AC509" s="314"/>
      <c r="AD509" s="314"/>
      <c r="AE509" s="314"/>
      <c r="AF509" s="314"/>
      <c r="AG509" s="314"/>
      <c r="AH509" s="314"/>
      <c r="AI509" s="314"/>
      <c r="AJ509" s="314"/>
      <c r="AK509" s="314"/>
      <c r="AL509" s="193" t="s">
        <v>810</v>
      </c>
      <c r="AM509" s="315">
        <f>AM506</f>
        <v>0.7</v>
      </c>
      <c r="AN509" s="316"/>
      <c r="AO509" s="44"/>
      <c r="AP509" s="130"/>
      <c r="AQ509" s="130"/>
      <c r="AR509" s="131"/>
      <c r="AS509" s="195">
        <f>ROUND(ROUND(ROUND(I503*S510,0)*$U$512,0)*AM509,0)-AO508</f>
        <v>295</v>
      </c>
      <c r="AT509" s="14"/>
    </row>
    <row r="510" spans="1:46" ht="17.2" customHeight="1" x14ac:dyDescent="0.3">
      <c r="A510" s="183">
        <v>21</v>
      </c>
      <c r="B510" s="184" t="s">
        <v>766</v>
      </c>
      <c r="C510" s="198" t="s">
        <v>2024</v>
      </c>
      <c r="D510" s="134"/>
      <c r="E510" s="135"/>
      <c r="F510" s="129"/>
      <c r="G510" s="131"/>
      <c r="H510" s="120"/>
      <c r="I510" s="120"/>
      <c r="J510" s="120"/>
      <c r="K510" s="120"/>
      <c r="L510" s="121"/>
      <c r="M510" s="11"/>
      <c r="N510" s="11"/>
      <c r="O510" s="11"/>
      <c r="P510" s="11"/>
      <c r="Q510" s="11"/>
      <c r="R510" s="126" t="s">
        <v>810</v>
      </c>
      <c r="S510" s="236">
        <f>S504</f>
        <v>0.96499999999999997</v>
      </c>
      <c r="T510" s="236"/>
      <c r="U510" s="107"/>
      <c r="V510" s="307"/>
      <c r="W510" s="319"/>
      <c r="X510" s="320"/>
      <c r="Y510" s="320"/>
      <c r="Z510" s="320"/>
      <c r="AA510" s="321"/>
      <c r="AB510" s="313" t="s">
        <v>868</v>
      </c>
      <c r="AC510" s="314"/>
      <c r="AD510" s="314"/>
      <c r="AE510" s="314"/>
      <c r="AF510" s="314"/>
      <c r="AG510" s="314"/>
      <c r="AH510" s="314"/>
      <c r="AI510" s="314"/>
      <c r="AJ510" s="314"/>
      <c r="AK510" s="314"/>
      <c r="AL510" s="194" t="s">
        <v>810</v>
      </c>
      <c r="AM510" s="322">
        <f>AM507</f>
        <v>0.5</v>
      </c>
      <c r="AN510" s="323"/>
      <c r="AO510" s="42"/>
      <c r="AP510" s="149"/>
      <c r="AQ510" s="149"/>
      <c r="AR510" s="150"/>
      <c r="AS510" s="195">
        <f>ROUND(ROUND(ROUND(I503*S510,0)*$U$512,0)*AM510,0)-AO508</f>
        <v>209</v>
      </c>
      <c r="AT510" s="14"/>
    </row>
    <row r="511" spans="1:46" ht="17.2" customHeight="1" x14ac:dyDescent="0.3">
      <c r="A511" s="10">
        <v>21</v>
      </c>
      <c r="B511" s="12" t="s">
        <v>767</v>
      </c>
      <c r="C511" s="151" t="s">
        <v>2023</v>
      </c>
      <c r="D511" s="134"/>
      <c r="E511" s="135"/>
      <c r="F511" s="129"/>
      <c r="G511" s="131"/>
      <c r="H511" s="239" t="s">
        <v>897</v>
      </c>
      <c r="I511" s="239"/>
      <c r="J511" s="239"/>
      <c r="K511" s="239"/>
      <c r="L511" s="240"/>
      <c r="M511" s="34"/>
      <c r="N511" s="76"/>
      <c r="O511" s="76"/>
      <c r="P511" s="76"/>
      <c r="Q511" s="76"/>
      <c r="R511" s="76"/>
      <c r="S511" s="76"/>
      <c r="T511" s="76"/>
      <c r="U511" s="296" t="s">
        <v>810</v>
      </c>
      <c r="V511" s="303"/>
      <c r="W511" s="9"/>
      <c r="X511" s="30"/>
      <c r="Y511" s="105"/>
      <c r="Z511" s="63"/>
      <c r="AA511" s="7"/>
      <c r="AB511" s="34"/>
      <c r="AC511" s="34"/>
      <c r="AD511" s="53"/>
      <c r="AE511" s="53"/>
      <c r="AF511" s="34"/>
      <c r="AG511" s="34"/>
      <c r="AH511" s="34"/>
      <c r="AI511" s="34"/>
      <c r="AJ511" s="34"/>
      <c r="AK511" s="34"/>
      <c r="AL511" s="53"/>
      <c r="AM511" s="290"/>
      <c r="AN511" s="290"/>
      <c r="AO511" s="127"/>
      <c r="AP511" s="127"/>
      <c r="AQ511" s="127"/>
      <c r="AR511" s="128"/>
      <c r="AS511" s="178">
        <f>ROUND(I515*$U$512,0)</f>
        <v>429</v>
      </c>
      <c r="AT511" s="14"/>
    </row>
    <row r="512" spans="1:46" ht="17.2" customHeight="1" x14ac:dyDescent="0.3">
      <c r="A512" s="183">
        <v>21</v>
      </c>
      <c r="B512" s="184" t="s">
        <v>768</v>
      </c>
      <c r="C512" s="198" t="s">
        <v>2022</v>
      </c>
      <c r="D512" s="134"/>
      <c r="E512" s="135"/>
      <c r="F512" s="129"/>
      <c r="G512" s="131"/>
      <c r="H512" s="241"/>
      <c r="I512" s="241"/>
      <c r="J512" s="241"/>
      <c r="K512" s="241"/>
      <c r="L512" s="242"/>
      <c r="M512" s="140"/>
      <c r="N512" s="140"/>
      <c r="O512" s="140"/>
      <c r="P512" s="140"/>
      <c r="Q512" s="140"/>
      <c r="R512" s="140"/>
      <c r="S512" s="140"/>
      <c r="T512" s="140"/>
      <c r="U512" s="287">
        <f>U464</f>
        <v>0.5</v>
      </c>
      <c r="V512" s="288"/>
      <c r="W512" s="310" t="s">
        <v>871</v>
      </c>
      <c r="X512" s="311"/>
      <c r="Y512" s="311"/>
      <c r="Z512" s="311"/>
      <c r="AA512" s="311"/>
      <c r="AB512" s="313" t="s">
        <v>870</v>
      </c>
      <c r="AC512" s="314"/>
      <c r="AD512" s="314"/>
      <c r="AE512" s="314"/>
      <c r="AF512" s="314"/>
      <c r="AG512" s="314"/>
      <c r="AH512" s="314"/>
      <c r="AI512" s="314"/>
      <c r="AJ512" s="314"/>
      <c r="AK512" s="314"/>
      <c r="AL512" s="187" t="s">
        <v>810</v>
      </c>
      <c r="AM512" s="317">
        <f>AM509</f>
        <v>0.7</v>
      </c>
      <c r="AN512" s="317"/>
      <c r="AO512" s="188"/>
      <c r="AP512" s="188"/>
      <c r="AQ512" s="188"/>
      <c r="AR512" s="189"/>
      <c r="AS512" s="190">
        <f>ROUND(ROUND(I515*$U$512,0)*AM512,0)</f>
        <v>300</v>
      </c>
      <c r="AT512" s="14"/>
    </row>
    <row r="513" spans="1:46" ht="17.2" customHeight="1" x14ac:dyDescent="0.3">
      <c r="A513" s="183">
        <v>21</v>
      </c>
      <c r="B513" s="184" t="s">
        <v>769</v>
      </c>
      <c r="C513" s="198" t="s">
        <v>2021</v>
      </c>
      <c r="D513" s="134"/>
      <c r="E513" s="135"/>
      <c r="F513" s="129"/>
      <c r="G513" s="131"/>
      <c r="H513" s="2"/>
      <c r="I513" s="2"/>
      <c r="J513" s="2"/>
      <c r="K513" s="2"/>
      <c r="L513" s="43"/>
      <c r="M513" s="140"/>
      <c r="N513" s="140"/>
      <c r="O513" s="140"/>
      <c r="P513" s="140"/>
      <c r="Q513" s="140"/>
      <c r="R513" s="140"/>
      <c r="S513" s="140"/>
      <c r="T513" s="140"/>
      <c r="U513" s="156"/>
      <c r="V513" s="158"/>
      <c r="W513" s="310"/>
      <c r="X513" s="311"/>
      <c r="Y513" s="311"/>
      <c r="Z513" s="311"/>
      <c r="AA513" s="311"/>
      <c r="AB513" s="313" t="s">
        <v>868</v>
      </c>
      <c r="AC513" s="314"/>
      <c r="AD513" s="314"/>
      <c r="AE513" s="314"/>
      <c r="AF513" s="314"/>
      <c r="AG513" s="314"/>
      <c r="AH513" s="314"/>
      <c r="AI513" s="314"/>
      <c r="AJ513" s="314"/>
      <c r="AK513" s="314"/>
      <c r="AL513" s="187" t="s">
        <v>810</v>
      </c>
      <c r="AM513" s="317">
        <f>AM510</f>
        <v>0.5</v>
      </c>
      <c r="AN513" s="317"/>
      <c r="AO513" s="188"/>
      <c r="AP513" s="188"/>
      <c r="AQ513" s="188"/>
      <c r="AR513" s="189"/>
      <c r="AS513" s="190">
        <f>ROUND(ROUND(I515*$U$512,0)*AM513,0)</f>
        <v>215</v>
      </c>
      <c r="AT513" s="14"/>
    </row>
    <row r="514" spans="1:46" ht="17.2" customHeight="1" x14ac:dyDescent="0.3">
      <c r="A514" s="10">
        <v>21</v>
      </c>
      <c r="B514" s="12" t="s">
        <v>770</v>
      </c>
      <c r="C514" s="151" t="s">
        <v>2020</v>
      </c>
      <c r="D514" s="134"/>
      <c r="E514" s="135"/>
      <c r="F514" s="129"/>
      <c r="G514" s="131"/>
      <c r="H514" s="2"/>
      <c r="I514" s="2"/>
      <c r="J514" s="2"/>
      <c r="K514" s="140"/>
      <c r="L514" s="83"/>
      <c r="M514" s="239" t="s">
        <v>837</v>
      </c>
      <c r="N514" s="239"/>
      <c r="O514" s="239"/>
      <c r="P514" s="239"/>
      <c r="Q514" s="239"/>
      <c r="R514" s="239"/>
      <c r="S514" s="239"/>
      <c r="T514" s="239"/>
      <c r="U514" s="44"/>
      <c r="V514" s="43"/>
      <c r="W514" s="46"/>
      <c r="X514" s="47"/>
      <c r="Y514" s="7"/>
      <c r="Z514" s="7"/>
      <c r="AA514" s="7"/>
      <c r="AB514" s="7"/>
      <c r="AC514" s="7"/>
      <c r="AD514" s="59"/>
      <c r="AE514" s="59"/>
      <c r="AF514" s="7"/>
      <c r="AG514" s="7"/>
      <c r="AH514" s="7"/>
      <c r="AI514" s="7"/>
      <c r="AJ514" s="7"/>
      <c r="AK514" s="7"/>
      <c r="AL514" s="53"/>
      <c r="AM514" s="290"/>
      <c r="AN514" s="290"/>
      <c r="AO514" s="127"/>
      <c r="AP514" s="127"/>
      <c r="AQ514" s="127"/>
      <c r="AR514" s="128"/>
      <c r="AS514" s="178">
        <f>ROUND(ROUND(I515*S516,0)*$U$512,0)</f>
        <v>414</v>
      </c>
      <c r="AT514" s="14"/>
    </row>
    <row r="515" spans="1:46" ht="17.2" customHeight="1" x14ac:dyDescent="0.3">
      <c r="A515" s="183">
        <v>21</v>
      </c>
      <c r="B515" s="184" t="s">
        <v>771</v>
      </c>
      <c r="C515" s="198" t="s">
        <v>2019</v>
      </c>
      <c r="D515" s="134"/>
      <c r="E515" s="135"/>
      <c r="F515" s="129"/>
      <c r="G515" s="131"/>
      <c r="H515" s="2"/>
      <c r="I515" s="295">
        <f>'5療養介護(基本)'!I250</f>
        <v>857</v>
      </c>
      <c r="J515" s="295"/>
      <c r="K515" s="2" t="s">
        <v>809</v>
      </c>
      <c r="L515" s="43"/>
      <c r="M515" s="241"/>
      <c r="N515" s="241"/>
      <c r="O515" s="241"/>
      <c r="P515" s="241"/>
      <c r="Q515" s="241"/>
      <c r="R515" s="241"/>
      <c r="S515" s="241"/>
      <c r="T515" s="241"/>
      <c r="U515" s="106"/>
      <c r="V515" s="96"/>
      <c r="W515" s="310" t="s">
        <v>871</v>
      </c>
      <c r="X515" s="311"/>
      <c r="Y515" s="311"/>
      <c r="Z515" s="311"/>
      <c r="AA515" s="311"/>
      <c r="AB515" s="313" t="s">
        <v>870</v>
      </c>
      <c r="AC515" s="314"/>
      <c r="AD515" s="314"/>
      <c r="AE515" s="314"/>
      <c r="AF515" s="314"/>
      <c r="AG515" s="314"/>
      <c r="AH515" s="314"/>
      <c r="AI515" s="314"/>
      <c r="AJ515" s="314"/>
      <c r="AK515" s="314"/>
      <c r="AL515" s="187" t="s">
        <v>810</v>
      </c>
      <c r="AM515" s="317">
        <f>AM512</f>
        <v>0.7</v>
      </c>
      <c r="AN515" s="317"/>
      <c r="AO515" s="188"/>
      <c r="AP515" s="188"/>
      <c r="AQ515" s="188"/>
      <c r="AR515" s="189"/>
      <c r="AS515" s="190">
        <f>ROUND(ROUND(ROUND(I515*S516,0)*$U$512,0)*AM515,0)</f>
        <v>290</v>
      </c>
      <c r="AT515" s="14"/>
    </row>
    <row r="516" spans="1:46" ht="17.2" customHeight="1" x14ac:dyDescent="0.3">
      <c r="A516" s="183">
        <v>21</v>
      </c>
      <c r="B516" s="184" t="s">
        <v>772</v>
      </c>
      <c r="C516" s="198" t="s">
        <v>2018</v>
      </c>
      <c r="D516" s="134"/>
      <c r="E516" s="135"/>
      <c r="F516" s="129"/>
      <c r="G516" s="131"/>
      <c r="H516" s="2"/>
      <c r="I516" s="2"/>
      <c r="J516" s="2"/>
      <c r="K516" s="2"/>
      <c r="L516" s="43"/>
      <c r="M516" s="11"/>
      <c r="N516" s="11"/>
      <c r="O516" s="11"/>
      <c r="P516" s="11"/>
      <c r="Q516" s="11"/>
      <c r="R516" s="126" t="s">
        <v>810</v>
      </c>
      <c r="S516" s="236">
        <f>S510</f>
        <v>0.96499999999999997</v>
      </c>
      <c r="T516" s="236"/>
      <c r="U516" s="106"/>
      <c r="V516" s="96"/>
      <c r="W516" s="310"/>
      <c r="X516" s="311"/>
      <c r="Y516" s="311"/>
      <c r="Z516" s="311"/>
      <c r="AA516" s="311"/>
      <c r="AB516" s="313" t="s">
        <v>868</v>
      </c>
      <c r="AC516" s="314"/>
      <c r="AD516" s="314"/>
      <c r="AE516" s="314"/>
      <c r="AF516" s="314"/>
      <c r="AG516" s="314"/>
      <c r="AH516" s="314"/>
      <c r="AI516" s="314"/>
      <c r="AJ516" s="314"/>
      <c r="AK516" s="314"/>
      <c r="AL516" s="187" t="s">
        <v>810</v>
      </c>
      <c r="AM516" s="317">
        <f>AM513</f>
        <v>0.5</v>
      </c>
      <c r="AN516" s="317"/>
      <c r="AO516" s="191"/>
      <c r="AP516" s="191"/>
      <c r="AQ516" s="191"/>
      <c r="AR516" s="192"/>
      <c r="AS516" s="190">
        <f>ROUND(ROUND(ROUND(I515*S516,0)*$U$512,0)*AM516,0)</f>
        <v>207</v>
      </c>
      <c r="AT516" s="14"/>
    </row>
    <row r="517" spans="1:46" ht="17.2" customHeight="1" x14ac:dyDescent="0.3">
      <c r="A517" s="10">
        <v>21</v>
      </c>
      <c r="B517" s="12" t="s">
        <v>773</v>
      </c>
      <c r="C517" s="151" t="s">
        <v>2017</v>
      </c>
      <c r="D517" s="134"/>
      <c r="E517" s="135"/>
      <c r="F517" s="129"/>
      <c r="G517" s="131"/>
      <c r="H517" s="2"/>
      <c r="I517" s="2"/>
      <c r="J517" s="2"/>
      <c r="K517" s="2"/>
      <c r="L517" s="43"/>
      <c r="M517" s="34"/>
      <c r="N517" s="76"/>
      <c r="O517" s="76"/>
      <c r="P517" s="76"/>
      <c r="Q517" s="76"/>
      <c r="R517" s="76"/>
      <c r="S517" s="76"/>
      <c r="T517" s="76"/>
      <c r="U517" s="156"/>
      <c r="V517" s="158"/>
      <c r="W517" s="9"/>
      <c r="X517" s="30"/>
      <c r="Y517" s="105"/>
      <c r="Z517" s="63"/>
      <c r="AA517" s="7"/>
      <c r="AB517" s="34"/>
      <c r="AC517" s="34"/>
      <c r="AD517" s="53"/>
      <c r="AE517" s="53"/>
      <c r="AF517" s="34"/>
      <c r="AG517" s="34"/>
      <c r="AH517" s="34"/>
      <c r="AI517" s="34"/>
      <c r="AJ517" s="34"/>
      <c r="AK517" s="34"/>
      <c r="AL517" s="59"/>
      <c r="AM517" s="249"/>
      <c r="AN517" s="250"/>
      <c r="AO517" s="241" t="s">
        <v>877</v>
      </c>
      <c r="AP517" s="241"/>
      <c r="AQ517" s="241"/>
      <c r="AR517" s="242"/>
      <c r="AS517" s="167">
        <f>ROUND(I515*$U$512,0)-AO520</f>
        <v>424</v>
      </c>
      <c r="AT517" s="14"/>
    </row>
    <row r="518" spans="1:46" ht="17.2" customHeight="1" x14ac:dyDescent="0.3">
      <c r="A518" s="183">
        <v>21</v>
      </c>
      <c r="B518" s="184" t="s">
        <v>774</v>
      </c>
      <c r="C518" s="198" t="s">
        <v>2016</v>
      </c>
      <c r="D518" s="134"/>
      <c r="E518" s="135"/>
      <c r="F518" s="129"/>
      <c r="G518" s="131"/>
      <c r="H518" s="2"/>
      <c r="I518" s="2"/>
      <c r="J518" s="2"/>
      <c r="K518" s="2"/>
      <c r="L518" s="43"/>
      <c r="M518" s="140"/>
      <c r="N518" s="140"/>
      <c r="O518" s="140"/>
      <c r="P518" s="140"/>
      <c r="Q518" s="140"/>
      <c r="R518" s="140"/>
      <c r="S518" s="140"/>
      <c r="T518" s="140"/>
      <c r="U518" s="156"/>
      <c r="V518" s="158"/>
      <c r="W518" s="310" t="s">
        <v>871</v>
      </c>
      <c r="X518" s="311"/>
      <c r="Y518" s="311"/>
      <c r="Z518" s="311"/>
      <c r="AA518" s="312"/>
      <c r="AB518" s="313" t="s">
        <v>870</v>
      </c>
      <c r="AC518" s="314"/>
      <c r="AD518" s="314"/>
      <c r="AE518" s="314"/>
      <c r="AF518" s="314"/>
      <c r="AG518" s="314"/>
      <c r="AH518" s="314"/>
      <c r="AI518" s="314"/>
      <c r="AJ518" s="314"/>
      <c r="AK518" s="314"/>
      <c r="AL518" s="193" t="s">
        <v>810</v>
      </c>
      <c r="AM518" s="315">
        <f>AM515</f>
        <v>0.7</v>
      </c>
      <c r="AN518" s="316"/>
      <c r="AO518" s="262"/>
      <c r="AP518" s="241"/>
      <c r="AQ518" s="241"/>
      <c r="AR518" s="242"/>
      <c r="AS518" s="195">
        <f>ROUND(ROUND(I515*$U$512,0)*AM518,0)-AO520</f>
        <v>295</v>
      </c>
      <c r="AT518" s="14"/>
    </row>
    <row r="519" spans="1:46" ht="17.2" customHeight="1" x14ac:dyDescent="0.3">
      <c r="A519" s="183">
        <v>21</v>
      </c>
      <c r="B519" s="184" t="s">
        <v>775</v>
      </c>
      <c r="C519" s="198" t="s">
        <v>2015</v>
      </c>
      <c r="D519" s="134"/>
      <c r="E519" s="135"/>
      <c r="F519" s="129"/>
      <c r="G519" s="131"/>
      <c r="H519" s="2"/>
      <c r="I519" s="2"/>
      <c r="J519" s="2"/>
      <c r="K519" s="2"/>
      <c r="L519" s="43"/>
      <c r="M519" s="140"/>
      <c r="N519" s="140"/>
      <c r="O519" s="140"/>
      <c r="P519" s="140"/>
      <c r="Q519" s="140"/>
      <c r="R519" s="140"/>
      <c r="S519" s="140"/>
      <c r="T519" s="140"/>
      <c r="U519" s="156"/>
      <c r="V519" s="158"/>
      <c r="W519" s="310"/>
      <c r="X519" s="311"/>
      <c r="Y519" s="311"/>
      <c r="Z519" s="311"/>
      <c r="AA519" s="312"/>
      <c r="AB519" s="313" t="s">
        <v>868</v>
      </c>
      <c r="AC519" s="314"/>
      <c r="AD519" s="314"/>
      <c r="AE519" s="314"/>
      <c r="AF519" s="314"/>
      <c r="AG519" s="314"/>
      <c r="AH519" s="314"/>
      <c r="AI519" s="314"/>
      <c r="AJ519" s="314"/>
      <c r="AK519" s="314"/>
      <c r="AL519" s="187" t="s">
        <v>810</v>
      </c>
      <c r="AM519" s="317">
        <f>AM516</f>
        <v>0.5</v>
      </c>
      <c r="AN519" s="318"/>
      <c r="AO519" s="134"/>
      <c r="AP519" s="130"/>
      <c r="AQ519" s="130"/>
      <c r="AR519" s="131"/>
      <c r="AS519" s="195">
        <f>ROUND(ROUND(I515*$U$512,0)*AM519,0)-AO520</f>
        <v>210</v>
      </c>
      <c r="AT519" s="14"/>
    </row>
    <row r="520" spans="1:46" ht="17.2" customHeight="1" x14ac:dyDescent="0.3">
      <c r="A520" s="10">
        <v>21</v>
      </c>
      <c r="B520" s="12" t="s">
        <v>776</v>
      </c>
      <c r="C520" s="151" t="s">
        <v>2014</v>
      </c>
      <c r="D520" s="134"/>
      <c r="E520" s="135"/>
      <c r="F520" s="129"/>
      <c r="G520" s="131"/>
      <c r="H520" s="2"/>
      <c r="I520" s="2"/>
      <c r="J520" s="36"/>
      <c r="K520" s="36"/>
      <c r="L520" s="43"/>
      <c r="M520" s="239" t="s">
        <v>837</v>
      </c>
      <c r="N520" s="239"/>
      <c r="O520" s="239"/>
      <c r="P520" s="239"/>
      <c r="Q520" s="239"/>
      <c r="R520" s="239"/>
      <c r="S520" s="239"/>
      <c r="T520" s="239"/>
      <c r="U520" s="44"/>
      <c r="V520" s="43"/>
      <c r="W520" s="46"/>
      <c r="X520" s="47"/>
      <c r="Y520" s="7"/>
      <c r="Z520" s="7"/>
      <c r="AA520" s="7"/>
      <c r="AB520" s="7"/>
      <c r="AC520" s="7"/>
      <c r="AD520" s="59"/>
      <c r="AE520" s="59"/>
      <c r="AF520" s="7"/>
      <c r="AG520" s="7"/>
      <c r="AH520" s="7"/>
      <c r="AI520" s="7"/>
      <c r="AJ520" s="7"/>
      <c r="AK520" s="7"/>
      <c r="AL520" s="59"/>
      <c r="AM520" s="249"/>
      <c r="AN520" s="250"/>
      <c r="AO520" s="36">
        <f>AO508</f>
        <v>5</v>
      </c>
      <c r="AP520" s="69" t="s">
        <v>873</v>
      </c>
      <c r="AQ520" s="130"/>
      <c r="AR520" s="131"/>
      <c r="AS520" s="167">
        <f>ROUND(ROUND(I515*S522,0)*$U$512,0)-AO520</f>
        <v>409</v>
      </c>
      <c r="AT520" s="14"/>
    </row>
    <row r="521" spans="1:46" ht="17.2" customHeight="1" x14ac:dyDescent="0.3">
      <c r="A521" s="183">
        <v>21</v>
      </c>
      <c r="B521" s="184" t="s">
        <v>777</v>
      </c>
      <c r="C521" s="198" t="s">
        <v>2013</v>
      </c>
      <c r="D521" s="134"/>
      <c r="E521" s="135"/>
      <c r="F521" s="129"/>
      <c r="G521" s="131"/>
      <c r="H521" s="2"/>
      <c r="I521" s="2"/>
      <c r="J521" s="2"/>
      <c r="K521" s="2"/>
      <c r="L521" s="43"/>
      <c r="M521" s="241"/>
      <c r="N521" s="241"/>
      <c r="O521" s="241"/>
      <c r="P521" s="241"/>
      <c r="Q521" s="241"/>
      <c r="R521" s="241"/>
      <c r="S521" s="241"/>
      <c r="T521" s="241"/>
      <c r="U521" s="106"/>
      <c r="V521" s="96"/>
      <c r="W521" s="310" t="s">
        <v>871</v>
      </c>
      <c r="X521" s="311"/>
      <c r="Y521" s="311"/>
      <c r="Z521" s="311"/>
      <c r="AA521" s="312"/>
      <c r="AB521" s="313" t="s">
        <v>870</v>
      </c>
      <c r="AC521" s="314"/>
      <c r="AD521" s="314"/>
      <c r="AE521" s="314"/>
      <c r="AF521" s="314"/>
      <c r="AG521" s="314"/>
      <c r="AH521" s="314"/>
      <c r="AI521" s="314"/>
      <c r="AJ521" s="314"/>
      <c r="AK521" s="314"/>
      <c r="AL521" s="193" t="s">
        <v>810</v>
      </c>
      <c r="AM521" s="315">
        <f>AM518</f>
        <v>0.7</v>
      </c>
      <c r="AN521" s="316"/>
      <c r="AO521" s="44"/>
      <c r="AP521" s="130"/>
      <c r="AQ521" s="130"/>
      <c r="AR521" s="131"/>
      <c r="AS521" s="195">
        <f>ROUND(ROUND(ROUND(I515*S522,0)*$U$512,0)*AM521,0)-AO520</f>
        <v>285</v>
      </c>
      <c r="AT521" s="14"/>
    </row>
    <row r="522" spans="1:46" ht="17.2" customHeight="1" x14ac:dyDescent="0.3">
      <c r="A522" s="183">
        <v>21</v>
      </c>
      <c r="B522" s="184" t="s">
        <v>778</v>
      </c>
      <c r="C522" s="198" t="s">
        <v>2012</v>
      </c>
      <c r="D522" s="134"/>
      <c r="E522" s="135"/>
      <c r="F522" s="129"/>
      <c r="G522" s="131"/>
      <c r="H522" s="2"/>
      <c r="I522" s="2"/>
      <c r="J522" s="2"/>
      <c r="K522" s="2"/>
      <c r="L522" s="43"/>
      <c r="M522" s="11"/>
      <c r="N522" s="11"/>
      <c r="O522" s="11"/>
      <c r="P522" s="11"/>
      <c r="Q522" s="11"/>
      <c r="R522" s="126" t="s">
        <v>810</v>
      </c>
      <c r="S522" s="236">
        <f>S516</f>
        <v>0.96499999999999997</v>
      </c>
      <c r="T522" s="236"/>
      <c r="U522" s="301"/>
      <c r="V522" s="302"/>
      <c r="W522" s="319"/>
      <c r="X522" s="320"/>
      <c r="Y522" s="320"/>
      <c r="Z522" s="320"/>
      <c r="AA522" s="321"/>
      <c r="AB522" s="313" t="s">
        <v>868</v>
      </c>
      <c r="AC522" s="314"/>
      <c r="AD522" s="314"/>
      <c r="AE522" s="314"/>
      <c r="AF522" s="314"/>
      <c r="AG522" s="314"/>
      <c r="AH522" s="314"/>
      <c r="AI522" s="314"/>
      <c r="AJ522" s="314"/>
      <c r="AK522" s="314"/>
      <c r="AL522" s="194" t="s">
        <v>810</v>
      </c>
      <c r="AM522" s="322">
        <f>AM519</f>
        <v>0.5</v>
      </c>
      <c r="AN522" s="323"/>
      <c r="AO522" s="42"/>
      <c r="AP522" s="149"/>
      <c r="AQ522" s="149"/>
      <c r="AR522" s="150"/>
      <c r="AS522" s="195">
        <f>ROUND(ROUND(ROUND(I515*S522,0)*$U$512,0)*AM522,0)-AO520</f>
        <v>202</v>
      </c>
      <c r="AT522" s="14"/>
    </row>
    <row r="523" spans="1:46" ht="17.2" customHeight="1" x14ac:dyDescent="0.3">
      <c r="A523" s="10">
        <v>21</v>
      </c>
      <c r="B523" s="12" t="s">
        <v>779</v>
      </c>
      <c r="C523" s="151" t="s">
        <v>2011</v>
      </c>
      <c r="D523" s="134"/>
      <c r="E523" s="135"/>
      <c r="F523" s="129"/>
      <c r="G523" s="131"/>
      <c r="H523" s="239" t="s">
        <v>884</v>
      </c>
      <c r="I523" s="239"/>
      <c r="J523" s="239"/>
      <c r="K523" s="239"/>
      <c r="L523" s="240"/>
      <c r="M523" s="34"/>
      <c r="N523" s="76"/>
      <c r="O523" s="76"/>
      <c r="P523" s="76"/>
      <c r="Q523" s="76"/>
      <c r="R523" s="76"/>
      <c r="S523" s="76"/>
      <c r="T523" s="76"/>
      <c r="U523" s="156"/>
      <c r="V523" s="158"/>
      <c r="W523" s="9"/>
      <c r="X523" s="30"/>
      <c r="Y523" s="105"/>
      <c r="Z523" s="63"/>
      <c r="AA523" s="7"/>
      <c r="AB523" s="34"/>
      <c r="AC523" s="34"/>
      <c r="AD523" s="53"/>
      <c r="AE523" s="53"/>
      <c r="AF523" s="34"/>
      <c r="AG523" s="34"/>
      <c r="AH523" s="34"/>
      <c r="AI523" s="34"/>
      <c r="AJ523" s="34"/>
      <c r="AK523" s="34"/>
      <c r="AL523" s="53"/>
      <c r="AM523" s="290"/>
      <c r="AN523" s="290"/>
      <c r="AO523" s="127"/>
      <c r="AP523" s="127"/>
      <c r="AQ523" s="127"/>
      <c r="AR523" s="128"/>
      <c r="AS523" s="178">
        <f>ROUND(I527*$U$512,0)</f>
        <v>412</v>
      </c>
      <c r="AT523" s="82"/>
    </row>
    <row r="524" spans="1:46" ht="17.2" customHeight="1" x14ac:dyDescent="0.3">
      <c r="A524" s="183">
        <v>21</v>
      </c>
      <c r="B524" s="184" t="s">
        <v>780</v>
      </c>
      <c r="C524" s="198" t="s">
        <v>2010</v>
      </c>
      <c r="D524" s="134"/>
      <c r="E524" s="135"/>
      <c r="F524" s="129"/>
      <c r="G524" s="131"/>
      <c r="H524" s="241"/>
      <c r="I524" s="241"/>
      <c r="J524" s="241"/>
      <c r="K524" s="241"/>
      <c r="L524" s="242"/>
      <c r="M524" s="140"/>
      <c r="N524" s="140"/>
      <c r="O524" s="140"/>
      <c r="P524" s="140"/>
      <c r="Q524" s="140"/>
      <c r="R524" s="140"/>
      <c r="S524" s="140"/>
      <c r="T524" s="140"/>
      <c r="U524" s="97"/>
      <c r="V524" s="96"/>
      <c r="W524" s="310" t="s">
        <v>871</v>
      </c>
      <c r="X524" s="311"/>
      <c r="Y524" s="311"/>
      <c r="Z524" s="311"/>
      <c r="AA524" s="311"/>
      <c r="AB524" s="313" t="s">
        <v>870</v>
      </c>
      <c r="AC524" s="314"/>
      <c r="AD524" s="314"/>
      <c r="AE524" s="314"/>
      <c r="AF524" s="314"/>
      <c r="AG524" s="314"/>
      <c r="AH524" s="314"/>
      <c r="AI524" s="314"/>
      <c r="AJ524" s="314"/>
      <c r="AK524" s="314"/>
      <c r="AL524" s="187" t="s">
        <v>810</v>
      </c>
      <c r="AM524" s="317">
        <f>AM521</f>
        <v>0.7</v>
      </c>
      <c r="AN524" s="317"/>
      <c r="AO524" s="188"/>
      <c r="AP524" s="188"/>
      <c r="AQ524" s="188"/>
      <c r="AR524" s="189"/>
      <c r="AS524" s="190">
        <f>ROUND(ROUND(I527*$U$512,0)*AM524,0)</f>
        <v>288</v>
      </c>
      <c r="AT524" s="82"/>
    </row>
    <row r="525" spans="1:46" ht="17.2" customHeight="1" x14ac:dyDescent="0.3">
      <c r="A525" s="183">
        <v>21</v>
      </c>
      <c r="B525" s="184" t="s">
        <v>781</v>
      </c>
      <c r="C525" s="198" t="s">
        <v>2009</v>
      </c>
      <c r="D525" s="134"/>
      <c r="E525" s="135"/>
      <c r="F525" s="129"/>
      <c r="G525" s="131"/>
      <c r="H525" s="135"/>
      <c r="I525" s="135"/>
      <c r="J525" s="135"/>
      <c r="K525" s="135"/>
      <c r="L525" s="136"/>
      <c r="M525" s="140"/>
      <c r="N525" s="140"/>
      <c r="O525" s="140"/>
      <c r="P525" s="140"/>
      <c r="Q525" s="140"/>
      <c r="R525" s="140"/>
      <c r="S525" s="140"/>
      <c r="T525" s="140"/>
      <c r="U525" s="97"/>
      <c r="V525" s="96"/>
      <c r="W525" s="310"/>
      <c r="X525" s="311"/>
      <c r="Y525" s="311"/>
      <c r="Z525" s="311"/>
      <c r="AA525" s="311"/>
      <c r="AB525" s="313" t="s">
        <v>868</v>
      </c>
      <c r="AC525" s="314"/>
      <c r="AD525" s="314"/>
      <c r="AE525" s="314"/>
      <c r="AF525" s="314"/>
      <c r="AG525" s="314"/>
      <c r="AH525" s="314"/>
      <c r="AI525" s="314"/>
      <c r="AJ525" s="314"/>
      <c r="AK525" s="314"/>
      <c r="AL525" s="187" t="s">
        <v>810</v>
      </c>
      <c r="AM525" s="317">
        <f>AM522</f>
        <v>0.5</v>
      </c>
      <c r="AN525" s="317"/>
      <c r="AO525" s="188"/>
      <c r="AP525" s="188"/>
      <c r="AQ525" s="188"/>
      <c r="AR525" s="189"/>
      <c r="AS525" s="190">
        <f>ROUND(ROUND(I527*$U$512,0)*AM525,0)</f>
        <v>206</v>
      </c>
      <c r="AT525" s="82"/>
    </row>
    <row r="526" spans="1:46" ht="17.2" customHeight="1" x14ac:dyDescent="0.3">
      <c r="A526" s="10">
        <v>21</v>
      </c>
      <c r="B526" s="12" t="s">
        <v>782</v>
      </c>
      <c r="C526" s="151" t="s">
        <v>2008</v>
      </c>
      <c r="D526" s="134"/>
      <c r="E526" s="135"/>
      <c r="F526" s="129"/>
      <c r="G526" s="131"/>
      <c r="H526" s="2"/>
      <c r="I526" s="2"/>
      <c r="J526" s="2"/>
      <c r="K526" s="140"/>
      <c r="L526" s="83"/>
      <c r="M526" s="239" t="s">
        <v>837</v>
      </c>
      <c r="N526" s="239"/>
      <c r="O526" s="239"/>
      <c r="P526" s="239"/>
      <c r="Q526" s="239"/>
      <c r="R526" s="239"/>
      <c r="S526" s="239"/>
      <c r="T526" s="239"/>
      <c r="U526" s="84"/>
      <c r="V526" s="83"/>
      <c r="W526" s="46"/>
      <c r="X526" s="47"/>
      <c r="Y526" s="7"/>
      <c r="Z526" s="7"/>
      <c r="AA526" s="7"/>
      <c r="AB526" s="7"/>
      <c r="AC526" s="7"/>
      <c r="AD526" s="59"/>
      <c r="AE526" s="59"/>
      <c r="AF526" s="7"/>
      <c r="AG526" s="7"/>
      <c r="AH526" s="7"/>
      <c r="AI526" s="7"/>
      <c r="AJ526" s="7"/>
      <c r="AK526" s="7"/>
      <c r="AL526" s="53"/>
      <c r="AM526" s="290"/>
      <c r="AN526" s="290"/>
      <c r="AO526" s="127"/>
      <c r="AP526" s="127"/>
      <c r="AQ526" s="127"/>
      <c r="AR526" s="128"/>
      <c r="AS526" s="178">
        <f>ROUND(ROUND(I527*S528,0)*$U$512,0)</f>
        <v>397</v>
      </c>
      <c r="AT526" s="82"/>
    </row>
    <row r="527" spans="1:46" ht="17.2" customHeight="1" x14ac:dyDescent="0.3">
      <c r="A527" s="183">
        <v>21</v>
      </c>
      <c r="B527" s="184" t="s">
        <v>783</v>
      </c>
      <c r="C527" s="198" t="s">
        <v>2007</v>
      </c>
      <c r="D527" s="134"/>
      <c r="E527" s="135"/>
      <c r="F527" s="129"/>
      <c r="G527" s="131"/>
      <c r="H527" s="2"/>
      <c r="I527" s="295">
        <f>'5療養介護(基本)'!I262</f>
        <v>823</v>
      </c>
      <c r="J527" s="295"/>
      <c r="K527" s="2" t="s">
        <v>809</v>
      </c>
      <c r="L527" s="43"/>
      <c r="M527" s="241"/>
      <c r="N527" s="241"/>
      <c r="O527" s="241"/>
      <c r="P527" s="241"/>
      <c r="Q527" s="241"/>
      <c r="R527" s="241"/>
      <c r="S527" s="241"/>
      <c r="T527" s="241"/>
      <c r="U527" s="84"/>
      <c r="V527" s="83"/>
      <c r="W527" s="310" t="s">
        <v>1160</v>
      </c>
      <c r="X527" s="311"/>
      <c r="Y527" s="311"/>
      <c r="Z527" s="311"/>
      <c r="AA527" s="311"/>
      <c r="AB527" s="313" t="s">
        <v>1159</v>
      </c>
      <c r="AC527" s="314"/>
      <c r="AD527" s="314"/>
      <c r="AE527" s="314"/>
      <c r="AF527" s="314"/>
      <c r="AG527" s="314"/>
      <c r="AH527" s="314"/>
      <c r="AI527" s="314"/>
      <c r="AJ527" s="314"/>
      <c r="AK527" s="314"/>
      <c r="AL527" s="187" t="s">
        <v>808</v>
      </c>
      <c r="AM527" s="317">
        <f>AM524</f>
        <v>0.7</v>
      </c>
      <c r="AN527" s="317"/>
      <c r="AO527" s="188"/>
      <c r="AP527" s="188"/>
      <c r="AQ527" s="188"/>
      <c r="AR527" s="189"/>
      <c r="AS527" s="190">
        <f>ROUND(ROUND(ROUND(I527*S528,0)*$U$512,0)*AM527,0)</f>
        <v>278</v>
      </c>
      <c r="AT527" s="82"/>
    </row>
    <row r="528" spans="1:46" ht="17.2" customHeight="1" x14ac:dyDescent="0.3">
      <c r="A528" s="183">
        <v>21</v>
      </c>
      <c r="B528" s="184" t="s">
        <v>784</v>
      </c>
      <c r="C528" s="198" t="s">
        <v>2006</v>
      </c>
      <c r="D528" s="134"/>
      <c r="E528" s="135"/>
      <c r="F528" s="129"/>
      <c r="G528" s="131"/>
      <c r="H528" s="2"/>
      <c r="I528" s="2"/>
      <c r="J528" s="2"/>
      <c r="K528" s="2"/>
      <c r="L528" s="43"/>
      <c r="M528" s="11"/>
      <c r="N528" s="11"/>
      <c r="O528" s="11"/>
      <c r="P528" s="11"/>
      <c r="Q528" s="11"/>
      <c r="R528" s="126" t="s">
        <v>808</v>
      </c>
      <c r="S528" s="236">
        <f>S522</f>
        <v>0.96499999999999997</v>
      </c>
      <c r="T528" s="236"/>
      <c r="U528" s="84"/>
      <c r="V528" s="83"/>
      <c r="W528" s="310"/>
      <c r="X528" s="311"/>
      <c r="Y528" s="311"/>
      <c r="Z528" s="311"/>
      <c r="AA528" s="311"/>
      <c r="AB528" s="313" t="s">
        <v>1157</v>
      </c>
      <c r="AC528" s="314"/>
      <c r="AD528" s="314"/>
      <c r="AE528" s="314"/>
      <c r="AF528" s="314"/>
      <c r="AG528" s="314"/>
      <c r="AH528" s="314"/>
      <c r="AI528" s="314"/>
      <c r="AJ528" s="314"/>
      <c r="AK528" s="314"/>
      <c r="AL528" s="187" t="s">
        <v>808</v>
      </c>
      <c r="AM528" s="317">
        <f>AM525</f>
        <v>0.5</v>
      </c>
      <c r="AN528" s="317"/>
      <c r="AO528" s="191"/>
      <c r="AP528" s="191"/>
      <c r="AQ528" s="191"/>
      <c r="AR528" s="192"/>
      <c r="AS528" s="190">
        <f>ROUND(ROUND(ROUND(I527*S528,0)*$U$512,0)*AM528,0)</f>
        <v>199</v>
      </c>
      <c r="AT528" s="82"/>
    </row>
    <row r="529" spans="1:46" ht="17.2" customHeight="1" x14ac:dyDescent="0.3">
      <c r="A529" s="10">
        <v>21</v>
      </c>
      <c r="B529" s="12" t="s">
        <v>785</v>
      </c>
      <c r="C529" s="151" t="s">
        <v>2005</v>
      </c>
      <c r="D529" s="134"/>
      <c r="E529" s="135"/>
      <c r="F529" s="129"/>
      <c r="G529" s="131"/>
      <c r="H529" s="130"/>
      <c r="I529" s="130"/>
      <c r="J529" s="130"/>
      <c r="K529" s="130"/>
      <c r="L529" s="131"/>
      <c r="M529" s="34"/>
      <c r="N529" s="76"/>
      <c r="O529" s="76"/>
      <c r="P529" s="76"/>
      <c r="Q529" s="76"/>
      <c r="R529" s="76"/>
      <c r="S529" s="76"/>
      <c r="T529" s="76"/>
      <c r="U529" s="156"/>
      <c r="V529" s="158"/>
      <c r="W529" s="9"/>
      <c r="X529" s="30"/>
      <c r="Y529" s="105"/>
      <c r="Z529" s="63"/>
      <c r="AA529" s="7"/>
      <c r="AB529" s="34"/>
      <c r="AC529" s="34"/>
      <c r="AD529" s="53"/>
      <c r="AE529" s="53"/>
      <c r="AF529" s="34"/>
      <c r="AG529" s="34"/>
      <c r="AH529" s="34"/>
      <c r="AI529" s="34"/>
      <c r="AJ529" s="34"/>
      <c r="AK529" s="34"/>
      <c r="AL529" s="59"/>
      <c r="AM529" s="249"/>
      <c r="AN529" s="250"/>
      <c r="AO529" s="241" t="s">
        <v>1166</v>
      </c>
      <c r="AP529" s="241"/>
      <c r="AQ529" s="241"/>
      <c r="AR529" s="242"/>
      <c r="AS529" s="167">
        <f>ROUND(I527*$U$512,0)-AO532</f>
        <v>407</v>
      </c>
      <c r="AT529" s="82"/>
    </row>
    <row r="530" spans="1:46" ht="17.2" customHeight="1" x14ac:dyDescent="0.3">
      <c r="A530" s="183">
        <v>21</v>
      </c>
      <c r="B530" s="184" t="s">
        <v>786</v>
      </c>
      <c r="C530" s="198" t="s">
        <v>2004</v>
      </c>
      <c r="D530" s="134"/>
      <c r="E530" s="135"/>
      <c r="F530" s="129"/>
      <c r="G530" s="131"/>
      <c r="H530" s="130"/>
      <c r="I530" s="130"/>
      <c r="J530" s="130"/>
      <c r="K530" s="130"/>
      <c r="L530" s="131"/>
      <c r="M530" s="140"/>
      <c r="N530" s="140"/>
      <c r="O530" s="140"/>
      <c r="P530" s="140"/>
      <c r="Q530" s="140"/>
      <c r="R530" s="140"/>
      <c r="S530" s="140"/>
      <c r="T530" s="140"/>
      <c r="U530" s="97"/>
      <c r="V530" s="96"/>
      <c r="W530" s="310" t="s">
        <v>1160</v>
      </c>
      <c r="X530" s="311"/>
      <c r="Y530" s="311"/>
      <c r="Z530" s="311"/>
      <c r="AA530" s="312"/>
      <c r="AB530" s="313" t="s">
        <v>1159</v>
      </c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193" t="s">
        <v>808</v>
      </c>
      <c r="AM530" s="315">
        <f>AM527</f>
        <v>0.7</v>
      </c>
      <c r="AN530" s="316"/>
      <c r="AO530" s="262"/>
      <c r="AP530" s="241"/>
      <c r="AQ530" s="241"/>
      <c r="AR530" s="242"/>
      <c r="AS530" s="195">
        <f>ROUND(ROUND(I527*$U$512,0)*AM530,0)-AO532</f>
        <v>283</v>
      </c>
      <c r="AT530" s="82"/>
    </row>
    <row r="531" spans="1:46" ht="17.2" customHeight="1" x14ac:dyDescent="0.3">
      <c r="A531" s="183">
        <v>21</v>
      </c>
      <c r="B531" s="184" t="s">
        <v>787</v>
      </c>
      <c r="C531" s="198" t="s">
        <v>2003</v>
      </c>
      <c r="D531" s="134"/>
      <c r="E531" s="135"/>
      <c r="F531" s="129"/>
      <c r="G531" s="131"/>
      <c r="H531" s="135"/>
      <c r="I531" s="135"/>
      <c r="J531" s="135"/>
      <c r="K531" s="135"/>
      <c r="L531" s="136"/>
      <c r="M531" s="140"/>
      <c r="N531" s="140"/>
      <c r="O531" s="140"/>
      <c r="P531" s="140"/>
      <c r="Q531" s="140"/>
      <c r="R531" s="140"/>
      <c r="S531" s="140"/>
      <c r="T531" s="140"/>
      <c r="U531" s="97"/>
      <c r="V531" s="96"/>
      <c r="W531" s="310"/>
      <c r="X531" s="311"/>
      <c r="Y531" s="311"/>
      <c r="Z531" s="311"/>
      <c r="AA531" s="312"/>
      <c r="AB531" s="313" t="s">
        <v>1157</v>
      </c>
      <c r="AC531" s="314"/>
      <c r="AD531" s="314"/>
      <c r="AE531" s="314"/>
      <c r="AF531" s="314"/>
      <c r="AG531" s="314"/>
      <c r="AH531" s="314"/>
      <c r="AI531" s="314"/>
      <c r="AJ531" s="314"/>
      <c r="AK531" s="314"/>
      <c r="AL531" s="187" t="s">
        <v>808</v>
      </c>
      <c r="AM531" s="317">
        <f>AM528</f>
        <v>0.5</v>
      </c>
      <c r="AN531" s="318"/>
      <c r="AO531" s="134"/>
      <c r="AP531" s="130"/>
      <c r="AQ531" s="130"/>
      <c r="AR531" s="131"/>
      <c r="AS531" s="195">
        <f>ROUND(ROUND(I527*$U$512,0)*AM531,0)-AO532</f>
        <v>201</v>
      </c>
      <c r="AT531" s="82"/>
    </row>
    <row r="532" spans="1:46" ht="17.2" customHeight="1" x14ac:dyDescent="0.3">
      <c r="A532" s="10">
        <v>21</v>
      </c>
      <c r="B532" s="12" t="s">
        <v>788</v>
      </c>
      <c r="C532" s="151" t="s">
        <v>2002</v>
      </c>
      <c r="D532" s="134"/>
      <c r="E532" s="135"/>
      <c r="F532" s="129"/>
      <c r="G532" s="131"/>
      <c r="H532" s="2"/>
      <c r="I532" s="2"/>
      <c r="J532" s="36"/>
      <c r="K532" s="36"/>
      <c r="L532" s="43"/>
      <c r="M532" s="239" t="s">
        <v>833</v>
      </c>
      <c r="N532" s="239"/>
      <c r="O532" s="239"/>
      <c r="P532" s="239"/>
      <c r="Q532" s="239"/>
      <c r="R532" s="239"/>
      <c r="S532" s="239"/>
      <c r="T532" s="239"/>
      <c r="U532" s="84"/>
      <c r="V532" s="83"/>
      <c r="W532" s="46"/>
      <c r="X532" s="47"/>
      <c r="Y532" s="7"/>
      <c r="Z532" s="7"/>
      <c r="AA532" s="7"/>
      <c r="AB532" s="7"/>
      <c r="AC532" s="7"/>
      <c r="AD532" s="59"/>
      <c r="AE532" s="59"/>
      <c r="AF532" s="7"/>
      <c r="AG532" s="7"/>
      <c r="AH532" s="7"/>
      <c r="AI532" s="7"/>
      <c r="AJ532" s="7"/>
      <c r="AK532" s="7"/>
      <c r="AL532" s="59"/>
      <c r="AM532" s="249"/>
      <c r="AN532" s="250"/>
      <c r="AO532" s="36">
        <f>AO520</f>
        <v>5</v>
      </c>
      <c r="AP532" s="69" t="s">
        <v>1162</v>
      </c>
      <c r="AQ532" s="130"/>
      <c r="AR532" s="131"/>
      <c r="AS532" s="167">
        <f>ROUND(ROUND(I527*S534,0)*$U$512,0)-AO532</f>
        <v>392</v>
      </c>
      <c r="AT532" s="82"/>
    </row>
    <row r="533" spans="1:46" ht="17.2" customHeight="1" x14ac:dyDescent="0.3">
      <c r="A533" s="183">
        <v>21</v>
      </c>
      <c r="B533" s="184" t="s">
        <v>789</v>
      </c>
      <c r="C533" s="198" t="s">
        <v>2001</v>
      </c>
      <c r="D533" s="134"/>
      <c r="E533" s="135"/>
      <c r="F533" s="129"/>
      <c r="G533" s="131"/>
      <c r="H533" s="2"/>
      <c r="I533" s="2"/>
      <c r="J533" s="2"/>
      <c r="K533" s="2"/>
      <c r="L533" s="43"/>
      <c r="M533" s="241"/>
      <c r="N533" s="241"/>
      <c r="O533" s="241"/>
      <c r="P533" s="241"/>
      <c r="Q533" s="241"/>
      <c r="R533" s="241"/>
      <c r="S533" s="241"/>
      <c r="T533" s="241"/>
      <c r="U533" s="84"/>
      <c r="V533" s="83"/>
      <c r="W533" s="310" t="s">
        <v>1160</v>
      </c>
      <c r="X533" s="311"/>
      <c r="Y533" s="311"/>
      <c r="Z533" s="311"/>
      <c r="AA533" s="312"/>
      <c r="AB533" s="313" t="s">
        <v>1159</v>
      </c>
      <c r="AC533" s="314"/>
      <c r="AD533" s="314"/>
      <c r="AE533" s="314"/>
      <c r="AF533" s="314"/>
      <c r="AG533" s="314"/>
      <c r="AH533" s="314"/>
      <c r="AI533" s="314"/>
      <c r="AJ533" s="314"/>
      <c r="AK533" s="314"/>
      <c r="AL533" s="193" t="s">
        <v>808</v>
      </c>
      <c r="AM533" s="315">
        <f>AM530</f>
        <v>0.7</v>
      </c>
      <c r="AN533" s="316"/>
      <c r="AO533" s="44"/>
      <c r="AP533" s="130"/>
      <c r="AQ533" s="130"/>
      <c r="AR533" s="131"/>
      <c r="AS533" s="195">
        <f>ROUND(ROUND(ROUND(I527*S534,0)*$U$512,0)*AM533,0)-AO532</f>
        <v>273</v>
      </c>
      <c r="AT533" s="82"/>
    </row>
    <row r="534" spans="1:46" ht="17.2" customHeight="1" x14ac:dyDescent="0.3">
      <c r="A534" s="183">
        <v>21</v>
      </c>
      <c r="B534" s="184" t="s">
        <v>790</v>
      </c>
      <c r="C534" s="198" t="s">
        <v>2000</v>
      </c>
      <c r="D534" s="137"/>
      <c r="E534" s="138"/>
      <c r="F534" s="148"/>
      <c r="G534" s="150"/>
      <c r="H534" s="8"/>
      <c r="I534" s="8"/>
      <c r="J534" s="8"/>
      <c r="K534" s="8"/>
      <c r="L534" s="20"/>
      <c r="M534" s="11"/>
      <c r="N534" s="11"/>
      <c r="O534" s="11"/>
      <c r="P534" s="11"/>
      <c r="Q534" s="11"/>
      <c r="R534" s="126" t="s">
        <v>808</v>
      </c>
      <c r="S534" s="236">
        <f>S528</f>
        <v>0.96499999999999997</v>
      </c>
      <c r="T534" s="236"/>
      <c r="U534" s="102"/>
      <c r="V534" s="104"/>
      <c r="W534" s="319"/>
      <c r="X534" s="320"/>
      <c r="Y534" s="320"/>
      <c r="Z534" s="320"/>
      <c r="AA534" s="321"/>
      <c r="AB534" s="313" t="s">
        <v>1157</v>
      </c>
      <c r="AC534" s="314"/>
      <c r="AD534" s="314"/>
      <c r="AE534" s="314"/>
      <c r="AF534" s="314"/>
      <c r="AG534" s="314"/>
      <c r="AH534" s="314"/>
      <c r="AI534" s="314"/>
      <c r="AJ534" s="314"/>
      <c r="AK534" s="314"/>
      <c r="AL534" s="194" t="s">
        <v>808</v>
      </c>
      <c r="AM534" s="322">
        <f>AM531</f>
        <v>0.5</v>
      </c>
      <c r="AN534" s="323"/>
      <c r="AO534" s="42"/>
      <c r="AP534" s="149"/>
      <c r="AQ534" s="149"/>
      <c r="AR534" s="150"/>
      <c r="AS534" s="196">
        <f>ROUND(ROUND(ROUND(I527*S534,0)*$U$512,0)*AM534,0)-AO532</f>
        <v>194</v>
      </c>
      <c r="AT534" s="81"/>
    </row>
    <row r="535" spans="1:46" ht="17.2" customHeight="1" x14ac:dyDescent="0.3"/>
    <row r="536" spans="1:46" ht="17.2" customHeight="1" x14ac:dyDescent="0.3"/>
    <row r="537" spans="1:46" ht="17.2" customHeight="1" x14ac:dyDescent="0.3">
      <c r="V537" s="74"/>
      <c r="Y537" s="74"/>
      <c r="AC537" s="40"/>
      <c r="AD537" s="40"/>
    </row>
    <row r="538" spans="1:46" ht="17.2" customHeight="1" x14ac:dyDescent="0.3">
      <c r="V538" s="74"/>
      <c r="Y538" s="74"/>
      <c r="AC538" s="40"/>
      <c r="AD538" s="40"/>
    </row>
    <row r="539" spans="1:46" ht="17.2" customHeight="1" x14ac:dyDescent="0.3">
      <c r="V539" s="74"/>
      <c r="Y539" s="74"/>
      <c r="AC539" s="40"/>
      <c r="AD539" s="40"/>
    </row>
    <row r="540" spans="1:46" ht="17.2" customHeight="1" x14ac:dyDescent="0.3">
      <c r="V540" s="74"/>
      <c r="Y540" s="74"/>
      <c r="AC540" s="40"/>
      <c r="AD540" s="40"/>
    </row>
    <row r="541" spans="1:46" ht="17.2" customHeight="1" x14ac:dyDescent="0.3">
      <c r="V541" s="74"/>
      <c r="Y541" s="74"/>
      <c r="AC541" s="40"/>
      <c r="AD541" s="40"/>
    </row>
    <row r="542" spans="1:46" ht="17.2" customHeight="1" x14ac:dyDescent="0.3">
      <c r="V542" s="74"/>
      <c r="Y542" s="74"/>
      <c r="AC542" s="40"/>
      <c r="AD542" s="40"/>
    </row>
    <row r="543" spans="1:46" ht="17.2" customHeight="1" x14ac:dyDescent="0.3">
      <c r="V543" s="74"/>
      <c r="Y543" s="74"/>
      <c r="AC543" s="40"/>
      <c r="AD543" s="40"/>
    </row>
    <row r="544" spans="1:46" ht="17.2" customHeight="1" x14ac:dyDescent="0.3">
      <c r="V544" s="74"/>
      <c r="Y544" s="74"/>
      <c r="AC544" s="40"/>
      <c r="AD544" s="40"/>
    </row>
    <row r="545" spans="22:30" ht="17.2" customHeight="1" x14ac:dyDescent="0.3">
      <c r="V545" s="74"/>
      <c r="Y545" s="74"/>
      <c r="AC545" s="40"/>
      <c r="AD545" s="40"/>
    </row>
  </sheetData>
  <mergeCells count="1417">
    <mergeCell ref="D5:AR5"/>
    <mergeCell ref="D7:E18"/>
    <mergeCell ref="F7:G18"/>
    <mergeCell ref="H7:L8"/>
    <mergeCell ref="U7:U24"/>
    <mergeCell ref="V7:V30"/>
    <mergeCell ref="AM7:AN7"/>
    <mergeCell ref="W8:AA9"/>
    <mergeCell ref="AB8:AK8"/>
    <mergeCell ref="AM8:AN8"/>
    <mergeCell ref="AB9:AK9"/>
    <mergeCell ref="AM9:AN9"/>
    <mergeCell ref="M10:T11"/>
    <mergeCell ref="AM10:AN10"/>
    <mergeCell ref="I11:J11"/>
    <mergeCell ref="W11:AA12"/>
    <mergeCell ref="AB11:AK11"/>
    <mergeCell ref="AM11:AN11"/>
    <mergeCell ref="S12:T12"/>
    <mergeCell ref="AB12:AK12"/>
    <mergeCell ref="AM12:AN12"/>
    <mergeCell ref="AM13:AN13"/>
    <mergeCell ref="AO13:AR14"/>
    <mergeCell ref="W14:AA15"/>
    <mergeCell ref="AB14:AK14"/>
    <mergeCell ref="AM14:AN14"/>
    <mergeCell ref="AB15:AK15"/>
    <mergeCell ref="AM15:AN15"/>
    <mergeCell ref="M16:T17"/>
    <mergeCell ref="AM16:AN16"/>
    <mergeCell ref="W17:AA18"/>
    <mergeCell ref="AB17:AK17"/>
    <mergeCell ref="AM17:AN17"/>
    <mergeCell ref="S18:T18"/>
    <mergeCell ref="AB18:AK18"/>
    <mergeCell ref="AM18:AN18"/>
    <mergeCell ref="H19:L20"/>
    <mergeCell ref="AM19:AN19"/>
    <mergeCell ref="W20:AA21"/>
    <mergeCell ref="AB20:AK20"/>
    <mergeCell ref="AM20:AN20"/>
    <mergeCell ref="AB21:AK21"/>
    <mergeCell ref="AM21:AN21"/>
    <mergeCell ref="M22:T23"/>
    <mergeCell ref="AM22:AN22"/>
    <mergeCell ref="I23:J23"/>
    <mergeCell ref="W23:AA24"/>
    <mergeCell ref="AB23:AK23"/>
    <mergeCell ref="AM23:AN23"/>
    <mergeCell ref="S24:T24"/>
    <mergeCell ref="AB24:AK24"/>
    <mergeCell ref="AM24:AN24"/>
    <mergeCell ref="AM25:AN25"/>
    <mergeCell ref="AO25:AR26"/>
    <mergeCell ref="W26:AA27"/>
    <mergeCell ref="AB26:AK26"/>
    <mergeCell ref="AM26:AN26"/>
    <mergeCell ref="AB27:AK27"/>
    <mergeCell ref="AM27:AN27"/>
    <mergeCell ref="M28:T29"/>
    <mergeCell ref="AM28:AN28"/>
    <mergeCell ref="W29:AA30"/>
    <mergeCell ref="AB29:AK29"/>
    <mergeCell ref="AM29:AN29"/>
    <mergeCell ref="S30:T30"/>
    <mergeCell ref="AB30:AK30"/>
    <mergeCell ref="AM30:AN30"/>
    <mergeCell ref="H31:L32"/>
    <mergeCell ref="U31:V31"/>
    <mergeCell ref="AM31:AN31"/>
    <mergeCell ref="U32:V32"/>
    <mergeCell ref="W32:AA33"/>
    <mergeCell ref="AB32:AK32"/>
    <mergeCell ref="AM32:AN32"/>
    <mergeCell ref="AB33:AK33"/>
    <mergeCell ref="AM33:AN33"/>
    <mergeCell ref="M34:T35"/>
    <mergeCell ref="AM34:AN34"/>
    <mergeCell ref="I35:J35"/>
    <mergeCell ref="W35:AA36"/>
    <mergeCell ref="AB35:AK35"/>
    <mergeCell ref="AM35:AN35"/>
    <mergeCell ref="S36:T36"/>
    <mergeCell ref="AB36:AK36"/>
    <mergeCell ref="AM36:AN36"/>
    <mergeCell ref="AM37:AN37"/>
    <mergeCell ref="AO37:AR38"/>
    <mergeCell ref="W38:AA39"/>
    <mergeCell ref="AB38:AK38"/>
    <mergeCell ref="AM38:AN38"/>
    <mergeCell ref="AB39:AK39"/>
    <mergeCell ref="AM39:AN39"/>
    <mergeCell ref="M40:T41"/>
    <mergeCell ref="AM40:AN40"/>
    <mergeCell ref="W41:AA42"/>
    <mergeCell ref="AB41:AK41"/>
    <mergeCell ref="AM41:AN41"/>
    <mergeCell ref="S42:T42"/>
    <mergeCell ref="AB42:AK42"/>
    <mergeCell ref="AM42:AN42"/>
    <mergeCell ref="H43:L44"/>
    <mergeCell ref="AM43:AN43"/>
    <mergeCell ref="W44:AA45"/>
    <mergeCell ref="AB44:AK44"/>
    <mergeCell ref="AM44:AN44"/>
    <mergeCell ref="AB45:AK45"/>
    <mergeCell ref="AM45:AN45"/>
    <mergeCell ref="M46:T47"/>
    <mergeCell ref="AM46:AN46"/>
    <mergeCell ref="I47:J47"/>
    <mergeCell ref="W47:AA48"/>
    <mergeCell ref="AB47:AK47"/>
    <mergeCell ref="AM47:AN47"/>
    <mergeCell ref="S48:T48"/>
    <mergeCell ref="AB48:AK48"/>
    <mergeCell ref="AM48:AN48"/>
    <mergeCell ref="AM49:AN49"/>
    <mergeCell ref="AO49:AR50"/>
    <mergeCell ref="W50:AA51"/>
    <mergeCell ref="AB50:AK50"/>
    <mergeCell ref="AM50:AN50"/>
    <mergeCell ref="AB51:AK51"/>
    <mergeCell ref="AM51:AN51"/>
    <mergeCell ref="M52:T53"/>
    <mergeCell ref="AM52:AN52"/>
    <mergeCell ref="W53:AA54"/>
    <mergeCell ref="AB53:AK53"/>
    <mergeCell ref="AM53:AN53"/>
    <mergeCell ref="S54:T54"/>
    <mergeCell ref="AB54:AK54"/>
    <mergeCell ref="AM54:AN54"/>
    <mergeCell ref="D55:E66"/>
    <mergeCell ref="F55:G66"/>
    <mergeCell ref="H55:L56"/>
    <mergeCell ref="U55:U72"/>
    <mergeCell ref="V55:V78"/>
    <mergeCell ref="AM55:AN55"/>
    <mergeCell ref="W56:AA57"/>
    <mergeCell ref="AB56:AK56"/>
    <mergeCell ref="AM56:AN56"/>
    <mergeCell ref="AB57:AK57"/>
    <mergeCell ref="AM57:AN57"/>
    <mergeCell ref="M58:T59"/>
    <mergeCell ref="AM58:AN58"/>
    <mergeCell ref="I59:J59"/>
    <mergeCell ref="W59:AA60"/>
    <mergeCell ref="AB59:AK59"/>
    <mergeCell ref="AM59:AN59"/>
    <mergeCell ref="S60:T60"/>
    <mergeCell ref="AB60:AK60"/>
    <mergeCell ref="AM60:AN60"/>
    <mergeCell ref="AM61:AN61"/>
    <mergeCell ref="AO61:AR62"/>
    <mergeCell ref="W62:AA63"/>
    <mergeCell ref="AB62:AK62"/>
    <mergeCell ref="AM62:AN62"/>
    <mergeCell ref="AB63:AK63"/>
    <mergeCell ref="AM63:AN63"/>
    <mergeCell ref="M64:T65"/>
    <mergeCell ref="AM64:AN64"/>
    <mergeCell ref="W65:AA66"/>
    <mergeCell ref="AB65:AK65"/>
    <mergeCell ref="AM65:AN65"/>
    <mergeCell ref="S66:T66"/>
    <mergeCell ref="AB66:AK66"/>
    <mergeCell ref="AM66:AN66"/>
    <mergeCell ref="H67:L68"/>
    <mergeCell ref="AM67:AN67"/>
    <mergeCell ref="W68:AA69"/>
    <mergeCell ref="AB68:AK68"/>
    <mergeCell ref="AM68:AN68"/>
    <mergeCell ref="AB69:AK69"/>
    <mergeCell ref="AM69:AN69"/>
    <mergeCell ref="M70:T71"/>
    <mergeCell ref="AM70:AN70"/>
    <mergeCell ref="I71:J71"/>
    <mergeCell ref="W71:AA72"/>
    <mergeCell ref="AB71:AK71"/>
    <mergeCell ref="AM71:AN71"/>
    <mergeCell ref="S72:T72"/>
    <mergeCell ref="AB72:AK72"/>
    <mergeCell ref="AM72:AN72"/>
    <mergeCell ref="AM73:AN73"/>
    <mergeCell ref="AO73:AR74"/>
    <mergeCell ref="W74:AA75"/>
    <mergeCell ref="AB74:AK74"/>
    <mergeCell ref="AM74:AN74"/>
    <mergeCell ref="AB75:AK75"/>
    <mergeCell ref="AM75:AN75"/>
    <mergeCell ref="M76:T77"/>
    <mergeCell ref="AM76:AN76"/>
    <mergeCell ref="W77:AA78"/>
    <mergeCell ref="AB77:AK77"/>
    <mergeCell ref="AM77:AN77"/>
    <mergeCell ref="S78:T78"/>
    <mergeCell ref="AB78:AK78"/>
    <mergeCell ref="AM78:AN78"/>
    <mergeCell ref="H79:L80"/>
    <mergeCell ref="U79:V79"/>
    <mergeCell ref="AM79:AN79"/>
    <mergeCell ref="U80:V80"/>
    <mergeCell ref="W80:AA81"/>
    <mergeCell ref="AB80:AK80"/>
    <mergeCell ref="AM80:AN80"/>
    <mergeCell ref="AB81:AK81"/>
    <mergeCell ref="AM81:AN81"/>
    <mergeCell ref="M82:T83"/>
    <mergeCell ref="AM82:AN82"/>
    <mergeCell ref="I83:J83"/>
    <mergeCell ref="W83:AA84"/>
    <mergeCell ref="AB83:AK83"/>
    <mergeCell ref="AM83:AN83"/>
    <mergeCell ref="S84:T84"/>
    <mergeCell ref="AB84:AK84"/>
    <mergeCell ref="AM84:AN84"/>
    <mergeCell ref="AM85:AN85"/>
    <mergeCell ref="AO85:AR86"/>
    <mergeCell ref="W86:AA87"/>
    <mergeCell ref="AB86:AK86"/>
    <mergeCell ref="AM86:AN86"/>
    <mergeCell ref="AB87:AK87"/>
    <mergeCell ref="AM87:AN87"/>
    <mergeCell ref="M88:T89"/>
    <mergeCell ref="AM88:AN88"/>
    <mergeCell ref="W89:AA90"/>
    <mergeCell ref="AB89:AK89"/>
    <mergeCell ref="AM89:AN89"/>
    <mergeCell ref="S90:T90"/>
    <mergeCell ref="AB90:AK90"/>
    <mergeCell ref="AM90:AN90"/>
    <mergeCell ref="H91:L92"/>
    <mergeCell ref="AM91:AN91"/>
    <mergeCell ref="W92:AA93"/>
    <mergeCell ref="AB92:AK92"/>
    <mergeCell ref="AM92:AN92"/>
    <mergeCell ref="AB93:AK93"/>
    <mergeCell ref="AM93:AN93"/>
    <mergeCell ref="M94:T95"/>
    <mergeCell ref="AM94:AN94"/>
    <mergeCell ref="I95:J95"/>
    <mergeCell ref="W95:AA96"/>
    <mergeCell ref="AB95:AK95"/>
    <mergeCell ref="AM95:AN95"/>
    <mergeCell ref="S96:T96"/>
    <mergeCell ref="AB96:AK96"/>
    <mergeCell ref="AM96:AN96"/>
    <mergeCell ref="AM97:AN97"/>
    <mergeCell ref="AO97:AR98"/>
    <mergeCell ref="W98:AA99"/>
    <mergeCell ref="AB98:AK98"/>
    <mergeCell ref="AM98:AN98"/>
    <mergeCell ref="AB99:AK99"/>
    <mergeCell ref="AM99:AN99"/>
    <mergeCell ref="M100:T101"/>
    <mergeCell ref="AM100:AN100"/>
    <mergeCell ref="W101:AA102"/>
    <mergeCell ref="AB101:AK101"/>
    <mergeCell ref="AM101:AN101"/>
    <mergeCell ref="S102:T102"/>
    <mergeCell ref="AB102:AK102"/>
    <mergeCell ref="AM102:AN102"/>
    <mergeCell ref="D103:E114"/>
    <mergeCell ref="F103:G114"/>
    <mergeCell ref="H103:L104"/>
    <mergeCell ref="U103:U120"/>
    <mergeCell ref="V103:V126"/>
    <mergeCell ref="AM103:AN103"/>
    <mergeCell ref="W104:AA105"/>
    <mergeCell ref="AB104:AK104"/>
    <mergeCell ref="AM104:AN104"/>
    <mergeCell ref="AB105:AK105"/>
    <mergeCell ref="AM105:AN105"/>
    <mergeCell ref="M106:T107"/>
    <mergeCell ref="AM106:AN106"/>
    <mergeCell ref="I107:J107"/>
    <mergeCell ref="W107:AA108"/>
    <mergeCell ref="AB107:AK107"/>
    <mergeCell ref="AM107:AN107"/>
    <mergeCell ref="S108:T108"/>
    <mergeCell ref="AB108:AK108"/>
    <mergeCell ref="AM108:AN108"/>
    <mergeCell ref="AM109:AN109"/>
    <mergeCell ref="AO109:AR110"/>
    <mergeCell ref="W110:AA111"/>
    <mergeCell ref="AB110:AK110"/>
    <mergeCell ref="AM110:AN110"/>
    <mergeCell ref="AB111:AK111"/>
    <mergeCell ref="AM111:AN111"/>
    <mergeCell ref="M112:T113"/>
    <mergeCell ref="AM112:AN112"/>
    <mergeCell ref="W113:AA114"/>
    <mergeCell ref="AB113:AK113"/>
    <mergeCell ref="AM113:AN113"/>
    <mergeCell ref="S114:T114"/>
    <mergeCell ref="AB114:AK114"/>
    <mergeCell ref="AM114:AN114"/>
    <mergeCell ref="H115:L116"/>
    <mergeCell ref="AM115:AN115"/>
    <mergeCell ref="W116:AA117"/>
    <mergeCell ref="AB116:AK116"/>
    <mergeCell ref="AM116:AN116"/>
    <mergeCell ref="AB117:AK117"/>
    <mergeCell ref="AM117:AN117"/>
    <mergeCell ref="M118:T119"/>
    <mergeCell ref="AM118:AN118"/>
    <mergeCell ref="I119:J119"/>
    <mergeCell ref="W119:AA120"/>
    <mergeCell ref="AB119:AK119"/>
    <mergeCell ref="AM119:AN119"/>
    <mergeCell ref="S120:T120"/>
    <mergeCell ref="AB120:AK120"/>
    <mergeCell ref="AM120:AN120"/>
    <mergeCell ref="AM121:AN121"/>
    <mergeCell ref="AO121:AR122"/>
    <mergeCell ref="W122:AA123"/>
    <mergeCell ref="AB122:AK122"/>
    <mergeCell ref="AM122:AN122"/>
    <mergeCell ref="AB123:AK123"/>
    <mergeCell ref="AM123:AN123"/>
    <mergeCell ref="M124:T125"/>
    <mergeCell ref="AM124:AN124"/>
    <mergeCell ref="W125:AA126"/>
    <mergeCell ref="AB125:AK125"/>
    <mergeCell ref="AM125:AN125"/>
    <mergeCell ref="S126:T126"/>
    <mergeCell ref="AB126:AK126"/>
    <mergeCell ref="AM126:AN126"/>
    <mergeCell ref="H127:L128"/>
    <mergeCell ref="U127:V127"/>
    <mergeCell ref="AM127:AN127"/>
    <mergeCell ref="U128:V128"/>
    <mergeCell ref="W128:AA129"/>
    <mergeCell ref="AB128:AK128"/>
    <mergeCell ref="AM128:AN128"/>
    <mergeCell ref="AB129:AK129"/>
    <mergeCell ref="AM129:AN129"/>
    <mergeCell ref="M130:T131"/>
    <mergeCell ref="AM130:AN130"/>
    <mergeCell ref="I131:J131"/>
    <mergeCell ref="W131:AA132"/>
    <mergeCell ref="AB131:AK131"/>
    <mergeCell ref="AM131:AN131"/>
    <mergeCell ref="S132:T132"/>
    <mergeCell ref="AB132:AK132"/>
    <mergeCell ref="AM132:AN132"/>
    <mergeCell ref="AM133:AN133"/>
    <mergeCell ref="AO133:AR134"/>
    <mergeCell ref="W134:AA135"/>
    <mergeCell ref="AB134:AK134"/>
    <mergeCell ref="AM134:AN134"/>
    <mergeCell ref="AB135:AK135"/>
    <mergeCell ref="AM135:AN135"/>
    <mergeCell ref="M136:T137"/>
    <mergeCell ref="AM136:AN136"/>
    <mergeCell ref="W137:AA138"/>
    <mergeCell ref="AB137:AK137"/>
    <mergeCell ref="AM137:AN137"/>
    <mergeCell ref="S138:T138"/>
    <mergeCell ref="AB138:AK138"/>
    <mergeCell ref="AM138:AN138"/>
    <mergeCell ref="H139:L140"/>
    <mergeCell ref="AM139:AN139"/>
    <mergeCell ref="W140:AA141"/>
    <mergeCell ref="AB140:AK140"/>
    <mergeCell ref="AM140:AN140"/>
    <mergeCell ref="AB141:AK141"/>
    <mergeCell ref="AM141:AN141"/>
    <mergeCell ref="M142:T143"/>
    <mergeCell ref="AM142:AN142"/>
    <mergeCell ref="I143:J143"/>
    <mergeCell ref="W143:AA144"/>
    <mergeCell ref="AB143:AK143"/>
    <mergeCell ref="AM143:AN143"/>
    <mergeCell ref="S144:T144"/>
    <mergeCell ref="AB144:AK144"/>
    <mergeCell ref="AM144:AN144"/>
    <mergeCell ref="AM145:AN145"/>
    <mergeCell ref="AO145:AR146"/>
    <mergeCell ref="W146:AA147"/>
    <mergeCell ref="AB146:AK146"/>
    <mergeCell ref="AM146:AN146"/>
    <mergeCell ref="AB147:AK147"/>
    <mergeCell ref="AM147:AN147"/>
    <mergeCell ref="M148:T149"/>
    <mergeCell ref="AM148:AN148"/>
    <mergeCell ref="W149:AA150"/>
    <mergeCell ref="AB149:AK149"/>
    <mergeCell ref="AM149:AN149"/>
    <mergeCell ref="S150:T150"/>
    <mergeCell ref="AB150:AK150"/>
    <mergeCell ref="AM150:AN150"/>
    <mergeCell ref="F151:G162"/>
    <mergeCell ref="AM151:AN151"/>
    <mergeCell ref="J152:K152"/>
    <mergeCell ref="W152:AA153"/>
    <mergeCell ref="AB152:AK152"/>
    <mergeCell ref="AM152:AN152"/>
    <mergeCell ref="AB153:AK153"/>
    <mergeCell ref="AM153:AN153"/>
    <mergeCell ref="AM154:AN154"/>
    <mergeCell ref="AM157:AN157"/>
    <mergeCell ref="AO154:AR155"/>
    <mergeCell ref="W155:AA156"/>
    <mergeCell ref="AB155:AK155"/>
    <mergeCell ref="AM155:AN155"/>
    <mergeCell ref="AB156:AK156"/>
    <mergeCell ref="AM156:AN156"/>
    <mergeCell ref="J158:K158"/>
    <mergeCell ref="W158:AA159"/>
    <mergeCell ref="AB158:AK158"/>
    <mergeCell ref="AM158:AN158"/>
    <mergeCell ref="AB159:AK159"/>
    <mergeCell ref="AM159:AN159"/>
    <mergeCell ref="AM160:AN160"/>
    <mergeCell ref="AO160:AR161"/>
    <mergeCell ref="W161:AA162"/>
    <mergeCell ref="AB161:AK161"/>
    <mergeCell ref="AM161:AN161"/>
    <mergeCell ref="AB162:AK162"/>
    <mergeCell ref="AM162:AN162"/>
    <mergeCell ref="AM163:AN163"/>
    <mergeCell ref="J164:K164"/>
    <mergeCell ref="W164:AA165"/>
    <mergeCell ref="AB164:AK164"/>
    <mergeCell ref="AM164:AN164"/>
    <mergeCell ref="AB165:AK165"/>
    <mergeCell ref="AM165:AN165"/>
    <mergeCell ref="AM166:AN166"/>
    <mergeCell ref="AO166:AR167"/>
    <mergeCell ref="W167:AA168"/>
    <mergeCell ref="AB167:AK167"/>
    <mergeCell ref="AM167:AN167"/>
    <mergeCell ref="AB168:AK168"/>
    <mergeCell ref="AM168:AN168"/>
    <mergeCell ref="AM169:AN169"/>
    <mergeCell ref="J170:K170"/>
    <mergeCell ref="W170:AA171"/>
    <mergeCell ref="AB170:AK170"/>
    <mergeCell ref="AM170:AN170"/>
    <mergeCell ref="AB171:AK171"/>
    <mergeCell ref="AM171:AN171"/>
    <mergeCell ref="AM172:AN172"/>
    <mergeCell ref="AO172:AR173"/>
    <mergeCell ref="W173:AA174"/>
    <mergeCell ref="AB173:AK173"/>
    <mergeCell ref="AM173:AN173"/>
    <mergeCell ref="AB174:AK174"/>
    <mergeCell ref="AM174:AN174"/>
    <mergeCell ref="D175:E186"/>
    <mergeCell ref="F175:G186"/>
    <mergeCell ref="H175:L176"/>
    <mergeCell ref="U175:U192"/>
    <mergeCell ref="V175:V198"/>
    <mergeCell ref="AM175:AN175"/>
    <mergeCell ref="W176:AA177"/>
    <mergeCell ref="AB176:AK176"/>
    <mergeCell ref="AM176:AN176"/>
    <mergeCell ref="AB177:AK177"/>
    <mergeCell ref="AM177:AN177"/>
    <mergeCell ref="M178:T179"/>
    <mergeCell ref="AM178:AN178"/>
    <mergeCell ref="I179:J179"/>
    <mergeCell ref="W179:AA180"/>
    <mergeCell ref="AB179:AK179"/>
    <mergeCell ref="AM179:AN179"/>
    <mergeCell ref="S180:T180"/>
    <mergeCell ref="AB180:AK180"/>
    <mergeCell ref="AM180:AN180"/>
    <mergeCell ref="AM181:AN181"/>
    <mergeCell ref="M190:T191"/>
    <mergeCell ref="AM190:AN190"/>
    <mergeCell ref="I191:J191"/>
    <mergeCell ref="W191:AA192"/>
    <mergeCell ref="AB191:AK191"/>
    <mergeCell ref="AM191:AN191"/>
    <mergeCell ref="S192:T192"/>
    <mergeCell ref="AB192:AK192"/>
    <mergeCell ref="AM192:AN192"/>
    <mergeCell ref="AM193:AN193"/>
    <mergeCell ref="AO181:AR182"/>
    <mergeCell ref="W182:AA183"/>
    <mergeCell ref="AB182:AK182"/>
    <mergeCell ref="AM182:AN182"/>
    <mergeCell ref="AB183:AK183"/>
    <mergeCell ref="AM183:AN183"/>
    <mergeCell ref="M184:T185"/>
    <mergeCell ref="AM184:AN184"/>
    <mergeCell ref="W185:AA186"/>
    <mergeCell ref="AB185:AK185"/>
    <mergeCell ref="AM185:AN185"/>
    <mergeCell ref="S186:T186"/>
    <mergeCell ref="AB186:AK186"/>
    <mergeCell ref="AM186:AN186"/>
    <mergeCell ref="H187:L188"/>
    <mergeCell ref="AM187:AN187"/>
    <mergeCell ref="W188:AA189"/>
    <mergeCell ref="AB188:AK188"/>
    <mergeCell ref="AM188:AN188"/>
    <mergeCell ref="AB189:AK189"/>
    <mergeCell ref="AM189:AN189"/>
    <mergeCell ref="AO193:AR194"/>
    <mergeCell ref="W194:AA195"/>
    <mergeCell ref="AB194:AK194"/>
    <mergeCell ref="AM194:AN194"/>
    <mergeCell ref="AB195:AK195"/>
    <mergeCell ref="AM195:AN195"/>
    <mergeCell ref="M196:T197"/>
    <mergeCell ref="AM196:AN196"/>
    <mergeCell ref="W197:AA198"/>
    <mergeCell ref="AB197:AK197"/>
    <mergeCell ref="AM197:AN197"/>
    <mergeCell ref="S198:T198"/>
    <mergeCell ref="AB198:AK198"/>
    <mergeCell ref="AM198:AN198"/>
    <mergeCell ref="H199:L200"/>
    <mergeCell ref="U199:V199"/>
    <mergeCell ref="AM199:AN199"/>
    <mergeCell ref="U200:V200"/>
    <mergeCell ref="W200:AA201"/>
    <mergeCell ref="AB200:AK200"/>
    <mergeCell ref="AM200:AN200"/>
    <mergeCell ref="AB201:AK201"/>
    <mergeCell ref="AM201:AN201"/>
    <mergeCell ref="M202:T203"/>
    <mergeCell ref="AM202:AN202"/>
    <mergeCell ref="I203:J203"/>
    <mergeCell ref="W203:AA204"/>
    <mergeCell ref="AB203:AK203"/>
    <mergeCell ref="AM203:AN203"/>
    <mergeCell ref="S204:T204"/>
    <mergeCell ref="AB204:AK204"/>
    <mergeCell ref="AM204:AN204"/>
    <mergeCell ref="AM205:AN205"/>
    <mergeCell ref="AO205:AR206"/>
    <mergeCell ref="W206:AA207"/>
    <mergeCell ref="AB206:AK206"/>
    <mergeCell ref="AM206:AN206"/>
    <mergeCell ref="AB207:AK207"/>
    <mergeCell ref="AM207:AN207"/>
    <mergeCell ref="M208:T209"/>
    <mergeCell ref="AM208:AN208"/>
    <mergeCell ref="W209:AA210"/>
    <mergeCell ref="AB209:AK209"/>
    <mergeCell ref="AM209:AN209"/>
    <mergeCell ref="S210:T210"/>
    <mergeCell ref="AB210:AK210"/>
    <mergeCell ref="AM210:AN210"/>
    <mergeCell ref="H211:L212"/>
    <mergeCell ref="AM211:AN211"/>
    <mergeCell ref="W212:AA213"/>
    <mergeCell ref="AB212:AK212"/>
    <mergeCell ref="AM212:AN212"/>
    <mergeCell ref="AB213:AK213"/>
    <mergeCell ref="AM213:AN213"/>
    <mergeCell ref="M214:T215"/>
    <mergeCell ref="AM214:AN214"/>
    <mergeCell ref="I215:J215"/>
    <mergeCell ref="W215:AA216"/>
    <mergeCell ref="AB215:AK215"/>
    <mergeCell ref="AM215:AN215"/>
    <mergeCell ref="S216:T216"/>
    <mergeCell ref="AB216:AK216"/>
    <mergeCell ref="AM216:AN216"/>
    <mergeCell ref="AM217:AN217"/>
    <mergeCell ref="AO217:AR218"/>
    <mergeCell ref="W218:AA219"/>
    <mergeCell ref="AB218:AK218"/>
    <mergeCell ref="AM218:AN218"/>
    <mergeCell ref="AB219:AK219"/>
    <mergeCell ref="AM219:AN219"/>
    <mergeCell ref="M220:T221"/>
    <mergeCell ref="AM220:AN220"/>
    <mergeCell ref="W221:AA222"/>
    <mergeCell ref="AB221:AK221"/>
    <mergeCell ref="AM221:AN221"/>
    <mergeCell ref="S222:T222"/>
    <mergeCell ref="AB222:AK222"/>
    <mergeCell ref="AM222:AN222"/>
    <mergeCell ref="D223:E234"/>
    <mergeCell ref="F223:G238"/>
    <mergeCell ref="H223:L224"/>
    <mergeCell ref="U223:U240"/>
    <mergeCell ref="V223:V246"/>
    <mergeCell ref="AM223:AN223"/>
    <mergeCell ref="W224:AA225"/>
    <mergeCell ref="AB224:AK224"/>
    <mergeCell ref="AM224:AN224"/>
    <mergeCell ref="AB225:AK225"/>
    <mergeCell ref="AM225:AN225"/>
    <mergeCell ref="M226:T227"/>
    <mergeCell ref="AM226:AN226"/>
    <mergeCell ref="I227:J227"/>
    <mergeCell ref="W227:AA228"/>
    <mergeCell ref="AB227:AK227"/>
    <mergeCell ref="AM227:AN227"/>
    <mergeCell ref="S228:T228"/>
    <mergeCell ref="AB228:AK228"/>
    <mergeCell ref="AM228:AN228"/>
    <mergeCell ref="AM229:AN229"/>
    <mergeCell ref="AO229:AR230"/>
    <mergeCell ref="W230:AA231"/>
    <mergeCell ref="AB230:AK230"/>
    <mergeCell ref="AM230:AN230"/>
    <mergeCell ref="AB231:AK231"/>
    <mergeCell ref="AM231:AN231"/>
    <mergeCell ref="M232:T233"/>
    <mergeCell ref="AM232:AN232"/>
    <mergeCell ref="W233:AA234"/>
    <mergeCell ref="AB233:AK233"/>
    <mergeCell ref="AM233:AN233"/>
    <mergeCell ref="S234:T234"/>
    <mergeCell ref="AB234:AK234"/>
    <mergeCell ref="AM234:AN234"/>
    <mergeCell ref="H235:L236"/>
    <mergeCell ref="AM235:AN235"/>
    <mergeCell ref="W236:AA237"/>
    <mergeCell ref="AB236:AK236"/>
    <mergeCell ref="AM236:AN236"/>
    <mergeCell ref="AB237:AK237"/>
    <mergeCell ref="AM237:AN237"/>
    <mergeCell ref="M238:T239"/>
    <mergeCell ref="AM238:AN238"/>
    <mergeCell ref="I239:J239"/>
    <mergeCell ref="W239:AA240"/>
    <mergeCell ref="AB239:AK239"/>
    <mergeCell ref="AM239:AN239"/>
    <mergeCell ref="S240:T240"/>
    <mergeCell ref="AB240:AK240"/>
    <mergeCell ref="AM240:AN240"/>
    <mergeCell ref="AM241:AN241"/>
    <mergeCell ref="AO241:AR242"/>
    <mergeCell ref="W242:AA243"/>
    <mergeCell ref="AB242:AK242"/>
    <mergeCell ref="AM242:AN242"/>
    <mergeCell ref="AB243:AK243"/>
    <mergeCell ref="AM243:AN243"/>
    <mergeCell ref="M244:T245"/>
    <mergeCell ref="AM244:AN244"/>
    <mergeCell ref="W245:AA246"/>
    <mergeCell ref="AB245:AK245"/>
    <mergeCell ref="AM245:AN245"/>
    <mergeCell ref="S246:T246"/>
    <mergeCell ref="AB246:AK246"/>
    <mergeCell ref="AM246:AN246"/>
    <mergeCell ref="H247:L248"/>
    <mergeCell ref="U247:V247"/>
    <mergeCell ref="AM247:AN247"/>
    <mergeCell ref="U248:V248"/>
    <mergeCell ref="W248:AA249"/>
    <mergeCell ref="AB248:AK248"/>
    <mergeCell ref="AM248:AN248"/>
    <mergeCell ref="AB249:AK249"/>
    <mergeCell ref="AM249:AN249"/>
    <mergeCell ref="M250:T251"/>
    <mergeCell ref="AM250:AN250"/>
    <mergeCell ref="I251:J251"/>
    <mergeCell ref="W251:AA252"/>
    <mergeCell ref="AB251:AK251"/>
    <mergeCell ref="AM251:AN251"/>
    <mergeCell ref="S252:T252"/>
    <mergeCell ref="AB252:AK252"/>
    <mergeCell ref="AM252:AN252"/>
    <mergeCell ref="AM253:AN253"/>
    <mergeCell ref="AO253:AR254"/>
    <mergeCell ref="W254:AA255"/>
    <mergeCell ref="AB254:AK254"/>
    <mergeCell ref="AM254:AN254"/>
    <mergeCell ref="AB255:AK255"/>
    <mergeCell ref="AM255:AN255"/>
    <mergeCell ref="M256:T257"/>
    <mergeCell ref="AM256:AN256"/>
    <mergeCell ref="W257:AA258"/>
    <mergeCell ref="AB257:AK257"/>
    <mergeCell ref="AM257:AN257"/>
    <mergeCell ref="S258:T258"/>
    <mergeCell ref="U258:V258"/>
    <mergeCell ref="AB258:AK258"/>
    <mergeCell ref="AM258:AN258"/>
    <mergeCell ref="H259:L260"/>
    <mergeCell ref="AM259:AN259"/>
    <mergeCell ref="W260:AA261"/>
    <mergeCell ref="AB260:AK260"/>
    <mergeCell ref="AM260:AN260"/>
    <mergeCell ref="AB261:AK261"/>
    <mergeCell ref="AM261:AN261"/>
    <mergeCell ref="M262:T263"/>
    <mergeCell ref="AM262:AN262"/>
    <mergeCell ref="I263:J263"/>
    <mergeCell ref="W263:AA264"/>
    <mergeCell ref="AB263:AK263"/>
    <mergeCell ref="AM263:AN263"/>
    <mergeCell ref="S264:T264"/>
    <mergeCell ref="AB264:AK264"/>
    <mergeCell ref="AM264:AN264"/>
    <mergeCell ref="AM265:AN265"/>
    <mergeCell ref="AO265:AR266"/>
    <mergeCell ref="W266:AA267"/>
    <mergeCell ref="AB266:AK266"/>
    <mergeCell ref="AM266:AN266"/>
    <mergeCell ref="AB267:AK267"/>
    <mergeCell ref="AM267:AN267"/>
    <mergeCell ref="M268:T269"/>
    <mergeCell ref="AM268:AN268"/>
    <mergeCell ref="W269:AA270"/>
    <mergeCell ref="AB269:AK269"/>
    <mergeCell ref="AM269:AN269"/>
    <mergeCell ref="S270:T270"/>
    <mergeCell ref="AB270:AK270"/>
    <mergeCell ref="AM270:AN270"/>
    <mergeCell ref="D271:E282"/>
    <mergeCell ref="F271:G282"/>
    <mergeCell ref="H271:L272"/>
    <mergeCell ref="U271:U288"/>
    <mergeCell ref="V271:V294"/>
    <mergeCell ref="AM271:AN271"/>
    <mergeCell ref="W272:AA273"/>
    <mergeCell ref="AB272:AK272"/>
    <mergeCell ref="AM272:AN272"/>
    <mergeCell ref="AB273:AK273"/>
    <mergeCell ref="AM273:AN273"/>
    <mergeCell ref="M274:T275"/>
    <mergeCell ref="AM274:AN274"/>
    <mergeCell ref="I275:J275"/>
    <mergeCell ref="W275:AA276"/>
    <mergeCell ref="AB275:AK275"/>
    <mergeCell ref="AM275:AN275"/>
    <mergeCell ref="S276:T276"/>
    <mergeCell ref="AB276:AK276"/>
    <mergeCell ref="AM276:AN276"/>
    <mergeCell ref="AM277:AN277"/>
    <mergeCell ref="AO277:AR278"/>
    <mergeCell ref="W278:AA279"/>
    <mergeCell ref="AB278:AK278"/>
    <mergeCell ref="AM278:AN278"/>
    <mergeCell ref="AB279:AK279"/>
    <mergeCell ref="AM279:AN279"/>
    <mergeCell ref="M280:T281"/>
    <mergeCell ref="AM280:AN280"/>
    <mergeCell ref="W281:AA282"/>
    <mergeCell ref="AB281:AK281"/>
    <mergeCell ref="AM281:AN281"/>
    <mergeCell ref="S282:T282"/>
    <mergeCell ref="AB282:AK282"/>
    <mergeCell ref="AM282:AN282"/>
    <mergeCell ref="H283:L284"/>
    <mergeCell ref="AM283:AN283"/>
    <mergeCell ref="W284:AA285"/>
    <mergeCell ref="AB284:AK284"/>
    <mergeCell ref="AM284:AN284"/>
    <mergeCell ref="AB285:AK285"/>
    <mergeCell ref="AM285:AN285"/>
    <mergeCell ref="M286:T287"/>
    <mergeCell ref="AM286:AN286"/>
    <mergeCell ref="I287:J287"/>
    <mergeCell ref="W287:AA288"/>
    <mergeCell ref="AB287:AK287"/>
    <mergeCell ref="AM287:AN287"/>
    <mergeCell ref="S288:T288"/>
    <mergeCell ref="AB288:AK288"/>
    <mergeCell ref="AM288:AN288"/>
    <mergeCell ref="AM289:AN289"/>
    <mergeCell ref="AO289:AR290"/>
    <mergeCell ref="W290:AA291"/>
    <mergeCell ref="AB290:AK290"/>
    <mergeCell ref="AM290:AN290"/>
    <mergeCell ref="AB291:AK291"/>
    <mergeCell ref="AM291:AN291"/>
    <mergeCell ref="M292:T293"/>
    <mergeCell ref="AM292:AN292"/>
    <mergeCell ref="W293:AA294"/>
    <mergeCell ref="AB293:AK293"/>
    <mergeCell ref="AM293:AN293"/>
    <mergeCell ref="S294:T294"/>
    <mergeCell ref="AB294:AK294"/>
    <mergeCell ref="AM294:AN294"/>
    <mergeCell ref="H295:L296"/>
    <mergeCell ref="U295:V295"/>
    <mergeCell ref="AM295:AN295"/>
    <mergeCell ref="U296:V296"/>
    <mergeCell ref="W296:AA297"/>
    <mergeCell ref="AB296:AK296"/>
    <mergeCell ref="AM296:AN296"/>
    <mergeCell ref="AB297:AK297"/>
    <mergeCell ref="AM297:AN297"/>
    <mergeCell ref="M298:T299"/>
    <mergeCell ref="AM298:AN298"/>
    <mergeCell ref="I299:J299"/>
    <mergeCell ref="W299:AA300"/>
    <mergeCell ref="AB299:AK299"/>
    <mergeCell ref="AM299:AN299"/>
    <mergeCell ref="S300:T300"/>
    <mergeCell ref="AB300:AK300"/>
    <mergeCell ref="AM300:AN300"/>
    <mergeCell ref="AM301:AN301"/>
    <mergeCell ref="AO301:AR302"/>
    <mergeCell ref="W302:AA303"/>
    <mergeCell ref="AB302:AK302"/>
    <mergeCell ref="AM302:AN302"/>
    <mergeCell ref="AB303:AK303"/>
    <mergeCell ref="AM303:AN303"/>
    <mergeCell ref="M304:T305"/>
    <mergeCell ref="AM304:AN304"/>
    <mergeCell ref="W305:AA306"/>
    <mergeCell ref="AB305:AK305"/>
    <mergeCell ref="AM305:AN305"/>
    <mergeCell ref="S306:T306"/>
    <mergeCell ref="AB306:AK306"/>
    <mergeCell ref="AM306:AN306"/>
    <mergeCell ref="H307:L308"/>
    <mergeCell ref="AM307:AN307"/>
    <mergeCell ref="W308:AA309"/>
    <mergeCell ref="AB308:AK308"/>
    <mergeCell ref="AM308:AN308"/>
    <mergeCell ref="AB309:AK309"/>
    <mergeCell ref="AM309:AN309"/>
    <mergeCell ref="M310:T311"/>
    <mergeCell ref="AM310:AN310"/>
    <mergeCell ref="I311:J311"/>
    <mergeCell ref="W311:AA312"/>
    <mergeCell ref="AB311:AK311"/>
    <mergeCell ref="AM311:AN311"/>
    <mergeCell ref="S312:T312"/>
    <mergeCell ref="AB312:AK312"/>
    <mergeCell ref="AM312:AN312"/>
    <mergeCell ref="AM313:AN313"/>
    <mergeCell ref="AO313:AR314"/>
    <mergeCell ref="W314:AA315"/>
    <mergeCell ref="AB314:AK314"/>
    <mergeCell ref="AM314:AN314"/>
    <mergeCell ref="AB315:AK315"/>
    <mergeCell ref="AM315:AN315"/>
    <mergeCell ref="M316:T317"/>
    <mergeCell ref="AM316:AN316"/>
    <mergeCell ref="W317:AA318"/>
    <mergeCell ref="AB317:AK317"/>
    <mergeCell ref="AM317:AN317"/>
    <mergeCell ref="S318:T318"/>
    <mergeCell ref="AB318:AK318"/>
    <mergeCell ref="AM318:AN318"/>
    <mergeCell ref="D319:E330"/>
    <mergeCell ref="F319:G330"/>
    <mergeCell ref="H319:L320"/>
    <mergeCell ref="U319:U336"/>
    <mergeCell ref="V319:V342"/>
    <mergeCell ref="AM319:AN319"/>
    <mergeCell ref="W320:AA321"/>
    <mergeCell ref="AB320:AK320"/>
    <mergeCell ref="AM320:AN320"/>
    <mergeCell ref="AB321:AK321"/>
    <mergeCell ref="AM321:AN321"/>
    <mergeCell ref="M322:T323"/>
    <mergeCell ref="AM322:AN322"/>
    <mergeCell ref="I323:J323"/>
    <mergeCell ref="W323:AA324"/>
    <mergeCell ref="AB323:AK323"/>
    <mergeCell ref="AM323:AN323"/>
    <mergeCell ref="S324:T324"/>
    <mergeCell ref="AB324:AK324"/>
    <mergeCell ref="AM324:AN324"/>
    <mergeCell ref="AM325:AN325"/>
    <mergeCell ref="AO325:AR326"/>
    <mergeCell ref="W326:AA327"/>
    <mergeCell ref="AB326:AK326"/>
    <mergeCell ref="AM326:AN326"/>
    <mergeCell ref="AB327:AK327"/>
    <mergeCell ref="AM327:AN327"/>
    <mergeCell ref="M328:T329"/>
    <mergeCell ref="AM328:AN328"/>
    <mergeCell ref="W329:AA330"/>
    <mergeCell ref="AB329:AK329"/>
    <mergeCell ref="AM329:AN329"/>
    <mergeCell ref="S330:T330"/>
    <mergeCell ref="AB330:AK330"/>
    <mergeCell ref="AM330:AN330"/>
    <mergeCell ref="H331:L332"/>
    <mergeCell ref="AM331:AN331"/>
    <mergeCell ref="W332:AA333"/>
    <mergeCell ref="AB332:AK332"/>
    <mergeCell ref="AM332:AN332"/>
    <mergeCell ref="AB333:AK333"/>
    <mergeCell ref="AM333:AN333"/>
    <mergeCell ref="M334:T335"/>
    <mergeCell ref="AM334:AN334"/>
    <mergeCell ref="I335:J335"/>
    <mergeCell ref="W335:AA336"/>
    <mergeCell ref="AB335:AK335"/>
    <mergeCell ref="AM335:AN335"/>
    <mergeCell ref="S336:T336"/>
    <mergeCell ref="AB336:AK336"/>
    <mergeCell ref="AM336:AN336"/>
    <mergeCell ref="AM337:AN337"/>
    <mergeCell ref="AO337:AR338"/>
    <mergeCell ref="W338:AA339"/>
    <mergeCell ref="AB338:AK338"/>
    <mergeCell ref="AM338:AN338"/>
    <mergeCell ref="AB339:AK339"/>
    <mergeCell ref="AM339:AN339"/>
    <mergeCell ref="M340:T341"/>
    <mergeCell ref="AM340:AN340"/>
    <mergeCell ref="W341:AA342"/>
    <mergeCell ref="AB341:AK341"/>
    <mergeCell ref="AM341:AN341"/>
    <mergeCell ref="S342:T342"/>
    <mergeCell ref="AB342:AK342"/>
    <mergeCell ref="AM342:AN342"/>
    <mergeCell ref="H343:L344"/>
    <mergeCell ref="U343:V343"/>
    <mergeCell ref="AM343:AN343"/>
    <mergeCell ref="U344:V344"/>
    <mergeCell ref="W344:AA345"/>
    <mergeCell ref="AB344:AK344"/>
    <mergeCell ref="AM344:AN344"/>
    <mergeCell ref="AB345:AK345"/>
    <mergeCell ref="AM345:AN345"/>
    <mergeCell ref="M346:T347"/>
    <mergeCell ref="AM346:AN346"/>
    <mergeCell ref="I347:J347"/>
    <mergeCell ref="W347:AA348"/>
    <mergeCell ref="AB347:AK347"/>
    <mergeCell ref="AM347:AN347"/>
    <mergeCell ref="S348:T348"/>
    <mergeCell ref="AB348:AK348"/>
    <mergeCell ref="AM348:AN348"/>
    <mergeCell ref="AM349:AN349"/>
    <mergeCell ref="AO349:AR350"/>
    <mergeCell ref="W350:AA351"/>
    <mergeCell ref="AB350:AK350"/>
    <mergeCell ref="AM350:AN350"/>
    <mergeCell ref="AB351:AK351"/>
    <mergeCell ref="AM351:AN351"/>
    <mergeCell ref="M352:T353"/>
    <mergeCell ref="AM352:AN352"/>
    <mergeCell ref="W353:AA354"/>
    <mergeCell ref="AB353:AK353"/>
    <mergeCell ref="AM353:AN353"/>
    <mergeCell ref="S354:T354"/>
    <mergeCell ref="AB354:AK354"/>
    <mergeCell ref="AM354:AN354"/>
    <mergeCell ref="H355:L356"/>
    <mergeCell ref="AM355:AN355"/>
    <mergeCell ref="W356:AA357"/>
    <mergeCell ref="AB356:AK356"/>
    <mergeCell ref="AM356:AN356"/>
    <mergeCell ref="AB357:AK357"/>
    <mergeCell ref="AM357:AN357"/>
    <mergeCell ref="M358:T359"/>
    <mergeCell ref="AM358:AN358"/>
    <mergeCell ref="I359:J359"/>
    <mergeCell ref="W359:AA360"/>
    <mergeCell ref="AB359:AK359"/>
    <mergeCell ref="AM359:AN359"/>
    <mergeCell ref="S360:T360"/>
    <mergeCell ref="AB360:AK360"/>
    <mergeCell ref="AM360:AN360"/>
    <mergeCell ref="AM361:AN361"/>
    <mergeCell ref="AO361:AR362"/>
    <mergeCell ref="W362:AA363"/>
    <mergeCell ref="AB362:AK362"/>
    <mergeCell ref="AM362:AN362"/>
    <mergeCell ref="AB363:AK363"/>
    <mergeCell ref="AM363:AN363"/>
    <mergeCell ref="M364:T365"/>
    <mergeCell ref="AM364:AN364"/>
    <mergeCell ref="W365:AA366"/>
    <mergeCell ref="AB365:AK365"/>
    <mergeCell ref="AM365:AN365"/>
    <mergeCell ref="S366:T366"/>
    <mergeCell ref="AB366:AK366"/>
    <mergeCell ref="AM366:AN366"/>
    <mergeCell ref="D367:E378"/>
    <mergeCell ref="F367:G378"/>
    <mergeCell ref="H367:L368"/>
    <mergeCell ref="U367:U384"/>
    <mergeCell ref="V367:V390"/>
    <mergeCell ref="AM367:AN367"/>
    <mergeCell ref="W368:AA369"/>
    <mergeCell ref="AB368:AK368"/>
    <mergeCell ref="AM368:AN368"/>
    <mergeCell ref="AB369:AK369"/>
    <mergeCell ref="AM369:AN369"/>
    <mergeCell ref="M370:T371"/>
    <mergeCell ref="AM370:AN370"/>
    <mergeCell ref="I371:J371"/>
    <mergeCell ref="W371:AA372"/>
    <mergeCell ref="AB371:AK371"/>
    <mergeCell ref="AM371:AN371"/>
    <mergeCell ref="S372:T372"/>
    <mergeCell ref="AB372:AK372"/>
    <mergeCell ref="AM372:AN372"/>
    <mergeCell ref="AM373:AN373"/>
    <mergeCell ref="AO373:AR374"/>
    <mergeCell ref="W374:AA375"/>
    <mergeCell ref="AB374:AK374"/>
    <mergeCell ref="AM374:AN374"/>
    <mergeCell ref="AB375:AK375"/>
    <mergeCell ref="AM375:AN375"/>
    <mergeCell ref="M376:T377"/>
    <mergeCell ref="AM376:AN376"/>
    <mergeCell ref="W377:AA378"/>
    <mergeCell ref="AB377:AK377"/>
    <mergeCell ref="AM377:AN377"/>
    <mergeCell ref="S378:T378"/>
    <mergeCell ref="AB378:AK378"/>
    <mergeCell ref="AM378:AN378"/>
    <mergeCell ref="H379:L380"/>
    <mergeCell ref="AM379:AN379"/>
    <mergeCell ref="W380:AA381"/>
    <mergeCell ref="AB380:AK380"/>
    <mergeCell ref="AM380:AN380"/>
    <mergeCell ref="AB381:AK381"/>
    <mergeCell ref="AM381:AN381"/>
    <mergeCell ref="M382:T383"/>
    <mergeCell ref="AM382:AN382"/>
    <mergeCell ref="I383:J383"/>
    <mergeCell ref="W383:AA384"/>
    <mergeCell ref="AB383:AK383"/>
    <mergeCell ref="AM383:AN383"/>
    <mergeCell ref="S384:T384"/>
    <mergeCell ref="AB384:AK384"/>
    <mergeCell ref="AM384:AN384"/>
    <mergeCell ref="AM385:AN385"/>
    <mergeCell ref="AO385:AR386"/>
    <mergeCell ref="W386:AA387"/>
    <mergeCell ref="AB386:AK386"/>
    <mergeCell ref="AM386:AN386"/>
    <mergeCell ref="AB387:AK387"/>
    <mergeCell ref="AM387:AN387"/>
    <mergeCell ref="M388:T389"/>
    <mergeCell ref="AM388:AN388"/>
    <mergeCell ref="W389:AA390"/>
    <mergeCell ref="AB389:AK389"/>
    <mergeCell ref="AM389:AN389"/>
    <mergeCell ref="S390:T390"/>
    <mergeCell ref="AB390:AK390"/>
    <mergeCell ref="AM390:AN390"/>
    <mergeCell ref="H391:L392"/>
    <mergeCell ref="U391:V391"/>
    <mergeCell ref="AM391:AN391"/>
    <mergeCell ref="U392:V392"/>
    <mergeCell ref="W392:AA393"/>
    <mergeCell ref="AB392:AK392"/>
    <mergeCell ref="AM392:AN392"/>
    <mergeCell ref="AB393:AK393"/>
    <mergeCell ref="AM393:AN393"/>
    <mergeCell ref="M394:T395"/>
    <mergeCell ref="AM394:AN394"/>
    <mergeCell ref="I395:J395"/>
    <mergeCell ref="W395:AA396"/>
    <mergeCell ref="AB395:AK395"/>
    <mergeCell ref="AM395:AN395"/>
    <mergeCell ref="S396:T396"/>
    <mergeCell ref="AB396:AK396"/>
    <mergeCell ref="AM396:AN396"/>
    <mergeCell ref="AM397:AN397"/>
    <mergeCell ref="AO397:AR398"/>
    <mergeCell ref="W398:AA399"/>
    <mergeCell ref="AB398:AK398"/>
    <mergeCell ref="AM398:AN398"/>
    <mergeCell ref="AB399:AK399"/>
    <mergeCell ref="AM399:AN399"/>
    <mergeCell ref="M400:T401"/>
    <mergeCell ref="AM400:AN400"/>
    <mergeCell ref="W401:AA402"/>
    <mergeCell ref="AB401:AK401"/>
    <mergeCell ref="AM401:AN401"/>
    <mergeCell ref="S402:T402"/>
    <mergeCell ref="AB402:AK402"/>
    <mergeCell ref="AM402:AN402"/>
    <mergeCell ref="H403:L404"/>
    <mergeCell ref="AM403:AN403"/>
    <mergeCell ref="W404:AA405"/>
    <mergeCell ref="AB404:AK404"/>
    <mergeCell ref="AM404:AN404"/>
    <mergeCell ref="AB405:AK405"/>
    <mergeCell ref="AM405:AN405"/>
    <mergeCell ref="M406:T407"/>
    <mergeCell ref="AM406:AN406"/>
    <mergeCell ref="I407:J407"/>
    <mergeCell ref="W407:AA408"/>
    <mergeCell ref="AB407:AK407"/>
    <mergeCell ref="AM407:AN407"/>
    <mergeCell ref="S408:T408"/>
    <mergeCell ref="AB408:AK408"/>
    <mergeCell ref="AM408:AN408"/>
    <mergeCell ref="AM409:AN409"/>
    <mergeCell ref="AO409:AR410"/>
    <mergeCell ref="W410:AA411"/>
    <mergeCell ref="AB410:AK410"/>
    <mergeCell ref="AM410:AN410"/>
    <mergeCell ref="AB411:AK411"/>
    <mergeCell ref="AM411:AN411"/>
    <mergeCell ref="M412:T413"/>
    <mergeCell ref="AM412:AN412"/>
    <mergeCell ref="W413:AA414"/>
    <mergeCell ref="AB413:AK413"/>
    <mergeCell ref="AM413:AN413"/>
    <mergeCell ref="S414:T414"/>
    <mergeCell ref="AB414:AK414"/>
    <mergeCell ref="AM414:AN414"/>
    <mergeCell ref="F415:G426"/>
    <mergeCell ref="AM415:AN415"/>
    <mergeCell ref="J416:K416"/>
    <mergeCell ref="W416:AA417"/>
    <mergeCell ref="AB416:AK416"/>
    <mergeCell ref="AM416:AN416"/>
    <mergeCell ref="AB417:AK417"/>
    <mergeCell ref="AM417:AN417"/>
    <mergeCell ref="AM418:AN418"/>
    <mergeCell ref="AM421:AN421"/>
    <mergeCell ref="AO418:AR419"/>
    <mergeCell ref="W419:AA420"/>
    <mergeCell ref="AB419:AK419"/>
    <mergeCell ref="AM419:AN419"/>
    <mergeCell ref="AB420:AK420"/>
    <mergeCell ref="AM420:AN420"/>
    <mergeCell ref="J422:K422"/>
    <mergeCell ref="W422:AA423"/>
    <mergeCell ref="AB422:AK422"/>
    <mergeCell ref="AM422:AN422"/>
    <mergeCell ref="AB423:AK423"/>
    <mergeCell ref="AM423:AN423"/>
    <mergeCell ref="AM424:AN424"/>
    <mergeCell ref="AO424:AR425"/>
    <mergeCell ref="W425:AA426"/>
    <mergeCell ref="AB425:AK425"/>
    <mergeCell ref="AM425:AN425"/>
    <mergeCell ref="AB426:AK426"/>
    <mergeCell ref="AM426:AN426"/>
    <mergeCell ref="AM427:AN427"/>
    <mergeCell ref="J428:K428"/>
    <mergeCell ref="W428:AA429"/>
    <mergeCell ref="AB428:AK428"/>
    <mergeCell ref="AM428:AN428"/>
    <mergeCell ref="AB429:AK429"/>
    <mergeCell ref="AM429:AN429"/>
    <mergeCell ref="AM430:AN430"/>
    <mergeCell ref="AO430:AR431"/>
    <mergeCell ref="W431:AA432"/>
    <mergeCell ref="AB431:AK431"/>
    <mergeCell ref="AM431:AN431"/>
    <mergeCell ref="AB432:AK432"/>
    <mergeCell ref="AM432:AN432"/>
    <mergeCell ref="AM433:AN433"/>
    <mergeCell ref="J434:K434"/>
    <mergeCell ref="W434:AA435"/>
    <mergeCell ref="AB434:AK434"/>
    <mergeCell ref="AM434:AN434"/>
    <mergeCell ref="AB435:AK435"/>
    <mergeCell ref="AM435:AN435"/>
    <mergeCell ref="AM436:AN436"/>
    <mergeCell ref="AO436:AR437"/>
    <mergeCell ref="W437:AA438"/>
    <mergeCell ref="AB437:AK437"/>
    <mergeCell ref="AM437:AN437"/>
    <mergeCell ref="AB438:AK438"/>
    <mergeCell ref="AM438:AN438"/>
    <mergeCell ref="D439:E450"/>
    <mergeCell ref="F439:G450"/>
    <mergeCell ref="H439:L440"/>
    <mergeCell ref="U439:U456"/>
    <mergeCell ref="V439:V462"/>
    <mergeCell ref="AM439:AN439"/>
    <mergeCell ref="W440:AA441"/>
    <mergeCell ref="AB440:AK440"/>
    <mergeCell ref="AM440:AN440"/>
    <mergeCell ref="AB441:AK441"/>
    <mergeCell ref="AM441:AN441"/>
    <mergeCell ref="M442:T443"/>
    <mergeCell ref="AM442:AN442"/>
    <mergeCell ref="I443:J443"/>
    <mergeCell ref="W443:AA444"/>
    <mergeCell ref="AB443:AK443"/>
    <mergeCell ref="AM443:AN443"/>
    <mergeCell ref="S444:T444"/>
    <mergeCell ref="AB444:AK444"/>
    <mergeCell ref="AM444:AN444"/>
    <mergeCell ref="AM445:AN445"/>
    <mergeCell ref="M454:T455"/>
    <mergeCell ref="AM454:AN454"/>
    <mergeCell ref="I455:J455"/>
    <mergeCell ref="W455:AA456"/>
    <mergeCell ref="AB455:AK455"/>
    <mergeCell ref="AM455:AN455"/>
    <mergeCell ref="S456:T456"/>
    <mergeCell ref="AB456:AK456"/>
    <mergeCell ref="AM456:AN456"/>
    <mergeCell ref="AM457:AN457"/>
    <mergeCell ref="AO445:AR446"/>
    <mergeCell ref="W446:AA447"/>
    <mergeCell ref="AB446:AK446"/>
    <mergeCell ref="AM446:AN446"/>
    <mergeCell ref="AB447:AK447"/>
    <mergeCell ref="AM447:AN447"/>
    <mergeCell ref="M448:T449"/>
    <mergeCell ref="AM448:AN448"/>
    <mergeCell ref="W449:AA450"/>
    <mergeCell ref="AB449:AK449"/>
    <mergeCell ref="AM449:AN449"/>
    <mergeCell ref="S450:T450"/>
    <mergeCell ref="AB450:AK450"/>
    <mergeCell ref="AM450:AN450"/>
    <mergeCell ref="H451:L452"/>
    <mergeCell ref="AM451:AN451"/>
    <mergeCell ref="W452:AA453"/>
    <mergeCell ref="AB452:AK452"/>
    <mergeCell ref="AM452:AN452"/>
    <mergeCell ref="AB453:AK453"/>
    <mergeCell ref="AM453:AN453"/>
    <mergeCell ref="AO457:AR458"/>
    <mergeCell ref="W458:AA459"/>
    <mergeCell ref="AB458:AK458"/>
    <mergeCell ref="AM458:AN458"/>
    <mergeCell ref="AB459:AK459"/>
    <mergeCell ref="AM459:AN459"/>
    <mergeCell ref="M460:T461"/>
    <mergeCell ref="AM460:AN460"/>
    <mergeCell ref="W461:AA462"/>
    <mergeCell ref="AB461:AK461"/>
    <mergeCell ref="AM461:AN461"/>
    <mergeCell ref="S462:T462"/>
    <mergeCell ref="AB462:AK462"/>
    <mergeCell ref="AM462:AN462"/>
    <mergeCell ref="H463:L464"/>
    <mergeCell ref="U463:V463"/>
    <mergeCell ref="AM463:AN463"/>
    <mergeCell ref="U464:V464"/>
    <mergeCell ref="W464:AA465"/>
    <mergeCell ref="AB464:AK464"/>
    <mergeCell ref="AM464:AN464"/>
    <mergeCell ref="AB465:AK465"/>
    <mergeCell ref="AM465:AN465"/>
    <mergeCell ref="M466:T467"/>
    <mergeCell ref="AM466:AN466"/>
    <mergeCell ref="I467:J467"/>
    <mergeCell ref="W467:AA468"/>
    <mergeCell ref="AB467:AK467"/>
    <mergeCell ref="AM467:AN467"/>
    <mergeCell ref="S468:T468"/>
    <mergeCell ref="AB468:AK468"/>
    <mergeCell ref="AM468:AN468"/>
    <mergeCell ref="AM469:AN469"/>
    <mergeCell ref="AO469:AR470"/>
    <mergeCell ref="W470:AA471"/>
    <mergeCell ref="AB470:AK470"/>
    <mergeCell ref="AM470:AN470"/>
    <mergeCell ref="AB471:AK471"/>
    <mergeCell ref="AM471:AN471"/>
    <mergeCell ref="M472:T473"/>
    <mergeCell ref="AM472:AN472"/>
    <mergeCell ref="W473:AA474"/>
    <mergeCell ref="AB473:AK473"/>
    <mergeCell ref="AM473:AN473"/>
    <mergeCell ref="S474:T474"/>
    <mergeCell ref="AB474:AK474"/>
    <mergeCell ref="AM474:AN474"/>
    <mergeCell ref="H475:L476"/>
    <mergeCell ref="AM475:AN475"/>
    <mergeCell ref="W476:AA477"/>
    <mergeCell ref="AB476:AK476"/>
    <mergeCell ref="AM476:AN476"/>
    <mergeCell ref="AB477:AK477"/>
    <mergeCell ref="AM477:AN477"/>
    <mergeCell ref="M478:T479"/>
    <mergeCell ref="AM478:AN478"/>
    <mergeCell ref="I479:J479"/>
    <mergeCell ref="W479:AA480"/>
    <mergeCell ref="AB479:AK479"/>
    <mergeCell ref="AM479:AN479"/>
    <mergeCell ref="S480:T480"/>
    <mergeCell ref="AB480:AK480"/>
    <mergeCell ref="AM480:AN480"/>
    <mergeCell ref="AM481:AN481"/>
    <mergeCell ref="AO481:AR482"/>
    <mergeCell ref="W482:AA483"/>
    <mergeCell ref="AB482:AK482"/>
    <mergeCell ref="AM482:AN482"/>
    <mergeCell ref="AB483:AK483"/>
    <mergeCell ref="AM483:AN483"/>
    <mergeCell ref="M484:T485"/>
    <mergeCell ref="AM484:AN484"/>
    <mergeCell ref="W485:AA486"/>
    <mergeCell ref="AB485:AK485"/>
    <mergeCell ref="AM485:AN485"/>
    <mergeCell ref="S486:T486"/>
    <mergeCell ref="AB486:AK486"/>
    <mergeCell ref="AM486:AN486"/>
    <mergeCell ref="D487:E498"/>
    <mergeCell ref="F487:G502"/>
    <mergeCell ref="H487:L488"/>
    <mergeCell ref="U487:U504"/>
    <mergeCell ref="V487:V510"/>
    <mergeCell ref="AM487:AN487"/>
    <mergeCell ref="W488:AA489"/>
    <mergeCell ref="AB488:AK488"/>
    <mergeCell ref="AM488:AN488"/>
    <mergeCell ref="AB489:AK489"/>
    <mergeCell ref="AM489:AN489"/>
    <mergeCell ref="M490:T491"/>
    <mergeCell ref="AM490:AN490"/>
    <mergeCell ref="I491:J491"/>
    <mergeCell ref="W491:AA492"/>
    <mergeCell ref="AB491:AK491"/>
    <mergeCell ref="AM491:AN491"/>
    <mergeCell ref="S492:T492"/>
    <mergeCell ref="AB492:AK492"/>
    <mergeCell ref="AM492:AN492"/>
    <mergeCell ref="AM493:AN493"/>
    <mergeCell ref="AO493:AR494"/>
    <mergeCell ref="W494:AA495"/>
    <mergeCell ref="AB494:AK494"/>
    <mergeCell ref="AM494:AN494"/>
    <mergeCell ref="AB495:AK495"/>
    <mergeCell ref="AM495:AN495"/>
    <mergeCell ref="M496:T497"/>
    <mergeCell ref="AM496:AN496"/>
    <mergeCell ref="W497:AA498"/>
    <mergeCell ref="AB497:AK497"/>
    <mergeCell ref="AM497:AN497"/>
    <mergeCell ref="S498:T498"/>
    <mergeCell ref="AB498:AK498"/>
    <mergeCell ref="AM498:AN498"/>
    <mergeCell ref="H499:L500"/>
    <mergeCell ref="AM499:AN499"/>
    <mergeCell ref="W500:AA501"/>
    <mergeCell ref="AB500:AK500"/>
    <mergeCell ref="AM500:AN500"/>
    <mergeCell ref="AB501:AK501"/>
    <mergeCell ref="AM501:AN501"/>
    <mergeCell ref="M502:T503"/>
    <mergeCell ref="AM502:AN502"/>
    <mergeCell ref="I503:J503"/>
    <mergeCell ref="W503:AA504"/>
    <mergeCell ref="AB503:AK503"/>
    <mergeCell ref="AM503:AN503"/>
    <mergeCell ref="S504:T504"/>
    <mergeCell ref="AB504:AK504"/>
    <mergeCell ref="AM504:AN504"/>
    <mergeCell ref="AM505:AN505"/>
    <mergeCell ref="AO505:AR506"/>
    <mergeCell ref="W506:AA507"/>
    <mergeCell ref="AB506:AK506"/>
    <mergeCell ref="AM506:AN506"/>
    <mergeCell ref="AB507:AK507"/>
    <mergeCell ref="AM507:AN507"/>
    <mergeCell ref="M508:T509"/>
    <mergeCell ref="AM508:AN508"/>
    <mergeCell ref="W509:AA510"/>
    <mergeCell ref="AB509:AK509"/>
    <mergeCell ref="AM509:AN509"/>
    <mergeCell ref="S510:T510"/>
    <mergeCell ref="AB510:AK510"/>
    <mergeCell ref="AM510:AN510"/>
    <mergeCell ref="H511:L512"/>
    <mergeCell ref="U511:V511"/>
    <mergeCell ref="AM511:AN511"/>
    <mergeCell ref="U512:V512"/>
    <mergeCell ref="W512:AA513"/>
    <mergeCell ref="AB512:AK512"/>
    <mergeCell ref="AM512:AN512"/>
    <mergeCell ref="AB513:AK513"/>
    <mergeCell ref="AM513:AN513"/>
    <mergeCell ref="M514:T515"/>
    <mergeCell ref="AM514:AN514"/>
    <mergeCell ref="I515:J515"/>
    <mergeCell ref="W515:AA516"/>
    <mergeCell ref="AB515:AK515"/>
    <mergeCell ref="AM515:AN515"/>
    <mergeCell ref="S516:T516"/>
    <mergeCell ref="AB516:AK516"/>
    <mergeCell ref="AM516:AN516"/>
    <mergeCell ref="AM517:AN517"/>
    <mergeCell ref="AO517:AR518"/>
    <mergeCell ref="W518:AA519"/>
    <mergeCell ref="AB518:AK518"/>
    <mergeCell ref="AM518:AN518"/>
    <mergeCell ref="AB519:AK519"/>
    <mergeCell ref="AM519:AN519"/>
    <mergeCell ref="M520:T521"/>
    <mergeCell ref="AM520:AN520"/>
    <mergeCell ref="W521:AA522"/>
    <mergeCell ref="AB521:AK521"/>
    <mergeCell ref="AM521:AN521"/>
    <mergeCell ref="S522:T522"/>
    <mergeCell ref="U522:V522"/>
    <mergeCell ref="AB522:AK522"/>
    <mergeCell ref="AM522:AN522"/>
    <mergeCell ref="AO529:AR530"/>
    <mergeCell ref="W530:AA531"/>
    <mergeCell ref="AB530:AK530"/>
    <mergeCell ref="AM530:AN530"/>
    <mergeCell ref="AB531:AK531"/>
    <mergeCell ref="AM531:AN531"/>
    <mergeCell ref="M532:T533"/>
    <mergeCell ref="AM532:AN532"/>
    <mergeCell ref="W533:AA534"/>
    <mergeCell ref="AB533:AK533"/>
    <mergeCell ref="AM533:AN533"/>
    <mergeCell ref="S534:T534"/>
    <mergeCell ref="AB534:AK534"/>
    <mergeCell ref="AM534:AN534"/>
    <mergeCell ref="H523:L524"/>
    <mergeCell ref="AM523:AN523"/>
    <mergeCell ref="W524:AA525"/>
    <mergeCell ref="AB524:AK524"/>
    <mergeCell ref="AM524:AN524"/>
    <mergeCell ref="AB525:AK525"/>
    <mergeCell ref="AM525:AN525"/>
    <mergeCell ref="M526:T527"/>
    <mergeCell ref="AM526:AN526"/>
    <mergeCell ref="I527:J527"/>
    <mergeCell ref="W527:AA528"/>
    <mergeCell ref="AB527:AK527"/>
    <mergeCell ref="AM527:AN527"/>
    <mergeCell ref="S528:T528"/>
    <mergeCell ref="AB528:AK528"/>
    <mergeCell ref="AM528:AN528"/>
    <mergeCell ref="AM529:AN529"/>
  </mergeCells>
  <phoneticPr fontId="1"/>
  <printOptions horizontalCentered="1"/>
  <pageMargins left="0.39370078740157483" right="0.39370078740157483" top="0.78740157480314965" bottom="0.59055118110236227" header="0.51181102362204722" footer="0.31496062992125984"/>
  <pageSetup paperSize="9" scale="60" orientation="portrait" r:id="rId1"/>
  <headerFooter>
    <oddHeader>&amp;R&amp;9療養介護</oddHeader>
    <oddFooter>&amp;C&amp;14&amp;P</oddFooter>
  </headerFooter>
  <rowBreaks count="9" manualBreakCount="9">
    <brk id="54" max="45" man="1"/>
    <brk id="102" max="45" man="1"/>
    <brk id="174" max="45" man="1"/>
    <brk id="222" max="45" man="1"/>
    <brk id="270" max="45" man="1"/>
    <brk id="318" max="45" man="1"/>
    <brk id="366" max="45" man="1"/>
    <brk id="438" max="45" man="1"/>
    <brk id="486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479</vt:i4>
      </vt:variant>
    </vt:vector>
  </HeadingPairs>
  <TitlesOfParts>
    <vt:vector size="485" baseType="lpstr">
      <vt:lpstr>_11_居宅介護（名前定義）</vt:lpstr>
      <vt:lpstr>_15_同行援護（名前定義）</vt:lpstr>
      <vt:lpstr>5療養介護(基本)</vt:lpstr>
      <vt:lpstr>5療養介護(定超)</vt:lpstr>
      <vt:lpstr>5療養介護(生活支援員他欠員)</vt:lpstr>
      <vt:lpstr>5療養介護(サービス管理責任者欠員)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'5療養介護(サービス管理責任者欠員)'!Print_Area</vt:lpstr>
      <vt:lpstr>'5療養介護(基本)'!Print_Area</vt:lpstr>
      <vt:lpstr>'5療養介護(生活支援員他欠員)'!Print_Area</vt:lpstr>
      <vt:lpstr>'5療養介護(定超)'!Print_Area</vt:lpstr>
      <vt:lpstr>'5療養介護(サービス管理責任者欠員)'!Print_Titles</vt:lpstr>
      <vt:lpstr>'5療養介護(基本)'!Print_Titles</vt:lpstr>
      <vt:lpstr>'5療養介護(生活支援員他欠員)'!Print_Titles</vt:lpstr>
      <vt:lpstr>'5療養介護(定超)'!Print_Titles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2020-05-25T04:09:28Z</dcterms:modified>
</cp:coreProperties>
</file>